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iya.t.TOKIWA\Desktop\"/>
    </mc:Choice>
  </mc:AlternateContent>
  <bookViews>
    <workbookView xWindow="0" yWindow="0" windowWidth="28800" windowHeight="12090" tabRatio="724"/>
  </bookViews>
  <sheets>
    <sheet name="請求書" sheetId="5" r:id="rId1"/>
    <sheet name="記入例(1)" sheetId="13" r:id="rId2"/>
    <sheet name="記入例(2)" sheetId="15" r:id="rId3"/>
    <sheet name="記入例(3)" sheetId="18" r:id="rId4"/>
    <sheet name="内訳(控)・入力用(材料用)" sheetId="3" r:id="rId5"/>
    <sheet name="内訳・提出用(材料用)" sheetId="6" r:id="rId6"/>
    <sheet name="内訳(控)・入力用(外注用)" sheetId="2" r:id="rId7"/>
    <sheet name="内訳・提出用(外注用)" sheetId="7" r:id="rId8"/>
  </sheets>
  <definedNames>
    <definedName name="_xlnm.Print_Area" localSheetId="1">'記入例(1)'!$A$1:$W$45</definedName>
    <definedName name="_xlnm.Print_Area" localSheetId="2">'記入例(2)'!$A$1:$W$45</definedName>
    <definedName name="_xlnm.Print_Area" localSheetId="3">'記入例(3)'!$A$1:$W$45</definedName>
    <definedName name="_xlnm.Print_Area" localSheetId="0">請求書!$A$1:$W$177</definedName>
    <definedName name="_xlnm.Print_Area" localSheetId="6">'内訳(控)・入力用(外注用)'!$A$1:$M$120</definedName>
    <definedName name="_xlnm.Print_Area" localSheetId="4">'内訳(控)・入力用(材料用)'!$A$1:$W$123</definedName>
    <definedName name="_xlnm.Print_Area" localSheetId="7">'内訳・提出用(外注用)'!$A$1:$M$120</definedName>
    <definedName name="_xlnm.Print_Area" localSheetId="5">'内訳・提出用(材料用)'!$A$1:$W$123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7" l="1"/>
  <c r="F52" i="7"/>
  <c r="H52" i="7"/>
  <c r="J52" i="7"/>
  <c r="E53" i="7"/>
  <c r="F53" i="7"/>
  <c r="H53" i="7"/>
  <c r="J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I52" i="2"/>
  <c r="I52" i="7" s="1"/>
  <c r="I53" i="2"/>
  <c r="I53" i="7" s="1"/>
  <c r="I54" i="2"/>
  <c r="I12" i="2"/>
  <c r="K13" i="2"/>
  <c r="K14" i="2"/>
  <c r="R113" i="5"/>
  <c r="R68" i="5"/>
  <c r="R69" i="5"/>
  <c r="R70" i="5"/>
  <c r="R71" i="5"/>
  <c r="R72" i="5"/>
  <c r="F63" i="5"/>
  <c r="I63" i="5"/>
  <c r="O63" i="5"/>
  <c r="F64" i="5"/>
  <c r="I64" i="5"/>
  <c r="O64" i="5"/>
  <c r="A63" i="5"/>
  <c r="A64" i="5"/>
  <c r="A67" i="5"/>
  <c r="C67" i="5"/>
  <c r="K67" i="5"/>
  <c r="M67" i="5"/>
  <c r="P67" i="5"/>
  <c r="A68" i="5"/>
  <c r="C68" i="5"/>
  <c r="K68" i="5"/>
  <c r="M68" i="5"/>
  <c r="P68" i="5"/>
  <c r="A69" i="5"/>
  <c r="C69" i="5"/>
  <c r="K69" i="5"/>
  <c r="M69" i="5"/>
  <c r="P69" i="5"/>
  <c r="A70" i="5"/>
  <c r="C70" i="5"/>
  <c r="K70" i="5"/>
  <c r="M70" i="5"/>
  <c r="P70" i="5"/>
  <c r="A71" i="5"/>
  <c r="C71" i="5"/>
  <c r="K71" i="5"/>
  <c r="M71" i="5"/>
  <c r="P71" i="5"/>
  <c r="A72" i="5"/>
  <c r="C72" i="5"/>
  <c r="K72" i="5"/>
  <c r="M72" i="5"/>
  <c r="P72" i="5"/>
  <c r="E74" i="5"/>
  <c r="E75" i="5"/>
  <c r="E76" i="5"/>
  <c r="R28" i="6" l="1"/>
  <c r="R27" i="6"/>
  <c r="P28" i="6"/>
  <c r="M28" i="6"/>
  <c r="K28" i="6"/>
  <c r="A28" i="6"/>
  <c r="C28" i="6" l="1"/>
  <c r="H145" i="5" l="1"/>
  <c r="H101" i="5"/>
  <c r="H57" i="5"/>
  <c r="C56" i="5"/>
  <c r="A48" i="5" l="1"/>
  <c r="C57" i="5"/>
  <c r="L84" i="5" l="1"/>
  <c r="M84" i="5"/>
  <c r="N84" i="5"/>
  <c r="O84" i="5"/>
  <c r="P84" i="5"/>
  <c r="Q84" i="5"/>
  <c r="U20" i="3" l="1"/>
  <c r="M17" i="6"/>
  <c r="M22" i="6"/>
  <c r="AS27" i="18" l="1"/>
  <c r="AT27" i="18" s="1"/>
  <c r="U27" i="18"/>
  <c r="AS26" i="18"/>
  <c r="AT26" i="18" s="1"/>
  <c r="U26" i="18"/>
  <c r="AS25" i="18"/>
  <c r="AT25" i="18" s="1"/>
  <c r="U31" i="18" s="1"/>
  <c r="U25" i="18"/>
  <c r="AS24" i="18"/>
  <c r="AT24" i="18" s="1"/>
  <c r="U24" i="18"/>
  <c r="AS23" i="18"/>
  <c r="K30" i="18" s="1"/>
  <c r="U23" i="18"/>
  <c r="R22" i="18"/>
  <c r="U22" i="18" s="1"/>
  <c r="R19" i="18"/>
  <c r="U19" i="18" s="1"/>
  <c r="L19" i="18"/>
  <c r="R18" i="18"/>
  <c r="U18" i="18" s="1"/>
  <c r="L18" i="18"/>
  <c r="S11" i="18"/>
  <c r="Q6" i="3"/>
  <c r="Q7" i="3"/>
  <c r="AS27" i="15"/>
  <c r="AT27" i="15" s="1"/>
  <c r="U27" i="15"/>
  <c r="AS26" i="15"/>
  <c r="AT26" i="15" s="1"/>
  <c r="U26" i="15"/>
  <c r="AS25" i="15"/>
  <c r="AT25" i="15" s="1"/>
  <c r="U31" i="15" s="1"/>
  <c r="U25" i="15"/>
  <c r="AS24" i="15"/>
  <c r="AT24" i="15" s="1"/>
  <c r="U24" i="15"/>
  <c r="AS23" i="15"/>
  <c r="AT23" i="15" s="1"/>
  <c r="U30" i="15" s="1"/>
  <c r="U23" i="15"/>
  <c r="R22" i="15"/>
  <c r="R19" i="15"/>
  <c r="L19" i="15"/>
  <c r="R18" i="15"/>
  <c r="L18" i="15"/>
  <c r="S11" i="15"/>
  <c r="AS27" i="13"/>
  <c r="AT27" i="13" s="1"/>
  <c r="U27" i="13"/>
  <c r="AS26" i="13"/>
  <c r="AT26" i="13" s="1"/>
  <c r="U31" i="13" s="1"/>
  <c r="U26" i="13"/>
  <c r="AS25" i="13"/>
  <c r="AT25" i="13" s="1"/>
  <c r="U25" i="13"/>
  <c r="AS24" i="13"/>
  <c r="AT24" i="13" s="1"/>
  <c r="U24" i="13"/>
  <c r="AS23" i="13"/>
  <c r="K30" i="13" s="1"/>
  <c r="U23" i="13"/>
  <c r="R22" i="13"/>
  <c r="R19" i="13"/>
  <c r="L19" i="13"/>
  <c r="R18" i="13"/>
  <c r="L18" i="13"/>
  <c r="S11" i="13"/>
  <c r="AS22" i="18" l="1"/>
  <c r="U28" i="18"/>
  <c r="K31" i="18"/>
  <c r="P31" i="18" s="1"/>
  <c r="AT23" i="18"/>
  <c r="U30" i="18" s="1"/>
  <c r="P30" i="18" s="1"/>
  <c r="K30" i="15"/>
  <c r="P30" i="15" s="1"/>
  <c r="K31" i="15"/>
  <c r="U18" i="15"/>
  <c r="U19" i="15"/>
  <c r="U22" i="15"/>
  <c r="K31" i="13"/>
  <c r="U18" i="13"/>
  <c r="AT23" i="13"/>
  <c r="U30" i="13" s="1"/>
  <c r="U19" i="13"/>
  <c r="U22" i="13"/>
  <c r="K29" i="18" l="1"/>
  <c r="K32" i="18" s="1"/>
  <c r="Z28" i="18" s="1"/>
  <c r="AT22" i="18"/>
  <c r="U29" i="18" s="1"/>
  <c r="P31" i="15"/>
  <c r="AS22" i="15"/>
  <c r="U28" i="15"/>
  <c r="AS22" i="13"/>
  <c r="U28" i="13"/>
  <c r="P30" i="13"/>
  <c r="P31" i="13"/>
  <c r="U32" i="18" l="1"/>
  <c r="A7" i="18" s="1"/>
  <c r="Z7" i="18" s="1"/>
  <c r="P29" i="18"/>
  <c r="P32" i="18" s="1"/>
  <c r="K29" i="15"/>
  <c r="AT22" i="15"/>
  <c r="U29" i="15" s="1"/>
  <c r="AT22" i="13"/>
  <c r="U29" i="13" s="1"/>
  <c r="K29" i="13"/>
  <c r="U32" i="15" l="1"/>
  <c r="P29" i="15"/>
  <c r="K32" i="15"/>
  <c r="K32" i="13"/>
  <c r="U32" i="13"/>
  <c r="P29" i="13"/>
  <c r="Z28" i="15" l="1"/>
  <c r="P32" i="15"/>
  <c r="A7" i="15"/>
  <c r="P32" i="13"/>
  <c r="A7" i="13"/>
  <c r="Z28" i="13"/>
  <c r="Z7" i="15" l="1"/>
  <c r="Z7" i="13"/>
  <c r="R22" i="5" l="1"/>
  <c r="R67" i="5" s="1"/>
  <c r="R19" i="5" l="1"/>
  <c r="R64" i="5" s="1"/>
  <c r="R18" i="5"/>
  <c r="R63" i="5" s="1"/>
  <c r="U24" i="5"/>
  <c r="U69" i="5" s="1"/>
  <c r="AS25" i="5"/>
  <c r="AT25" i="5" s="1"/>
  <c r="AS27" i="5"/>
  <c r="AT27" i="5" s="1"/>
  <c r="U27" i="5"/>
  <c r="U72" i="5" s="1"/>
  <c r="U26" i="5"/>
  <c r="U71" i="5" s="1"/>
  <c r="U25" i="5"/>
  <c r="U70" i="5" s="1"/>
  <c r="U23" i="5"/>
  <c r="U68" i="5" s="1"/>
  <c r="U22" i="5"/>
  <c r="U67" i="5" s="1"/>
  <c r="AS23" i="5" l="1"/>
  <c r="AT23" i="5" s="1"/>
  <c r="AS24" i="5"/>
  <c r="AT24" i="5" s="1"/>
  <c r="U73" i="5"/>
  <c r="AS26" i="5"/>
  <c r="AT26" i="5" s="1"/>
  <c r="U30" i="5" s="1"/>
  <c r="U75" i="5" s="1"/>
  <c r="AS22" i="5"/>
  <c r="AT22" i="5" s="1"/>
  <c r="U29" i="5" s="1"/>
  <c r="E14" i="7"/>
  <c r="H14" i="7"/>
  <c r="J14" i="7"/>
  <c r="U31" i="5" l="1"/>
  <c r="U76" i="5" s="1"/>
  <c r="U74" i="5"/>
  <c r="U17" i="3"/>
  <c r="R19" i="6"/>
  <c r="U32" i="5" l="1"/>
  <c r="U77" i="5" s="1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R135" i="5"/>
  <c r="R91" i="5"/>
  <c r="R47" i="5"/>
  <c r="J92" i="7" l="1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J12" i="7"/>
  <c r="J13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H12" i="7"/>
  <c r="H13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E12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L4" i="7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M52" i="6" l="1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17" i="6" l="1"/>
  <c r="R18" i="6"/>
  <c r="R20" i="6"/>
  <c r="R21" i="6"/>
  <c r="R22" i="6"/>
  <c r="R23" i="6"/>
  <c r="R24" i="6"/>
  <c r="R25" i="6"/>
  <c r="R26" i="6"/>
  <c r="R29" i="6"/>
  <c r="R30" i="6"/>
  <c r="R31" i="6"/>
  <c r="R32" i="6"/>
  <c r="R33" i="6"/>
  <c r="R34" i="6"/>
  <c r="R35" i="6"/>
  <c r="R36" i="6"/>
  <c r="R37" i="6"/>
  <c r="R38" i="6"/>
  <c r="R39" i="6"/>
  <c r="P17" i="6"/>
  <c r="P18" i="6"/>
  <c r="P19" i="6"/>
  <c r="P20" i="6"/>
  <c r="P21" i="6"/>
  <c r="P22" i="6"/>
  <c r="P23" i="6"/>
  <c r="P24" i="6"/>
  <c r="P25" i="6"/>
  <c r="P26" i="6"/>
  <c r="P27" i="6"/>
  <c r="P29" i="6"/>
  <c r="P30" i="6"/>
  <c r="P31" i="6"/>
  <c r="P32" i="6"/>
  <c r="P33" i="6"/>
  <c r="P34" i="6"/>
  <c r="P35" i="6"/>
  <c r="P36" i="6"/>
  <c r="P37" i="6"/>
  <c r="P38" i="6"/>
  <c r="P39" i="6"/>
  <c r="M18" i="6"/>
  <c r="M19" i="6"/>
  <c r="M20" i="6"/>
  <c r="M21" i="6"/>
  <c r="M23" i="6"/>
  <c r="M24" i="6"/>
  <c r="M25" i="6"/>
  <c r="M26" i="6"/>
  <c r="M27" i="6"/>
  <c r="M29" i="6"/>
  <c r="M30" i="6"/>
  <c r="M31" i="6"/>
  <c r="M32" i="6"/>
  <c r="M33" i="6"/>
  <c r="M34" i="6"/>
  <c r="M35" i="6"/>
  <c r="M36" i="6"/>
  <c r="M37" i="6"/>
  <c r="M38" i="6"/>
  <c r="M39" i="6"/>
  <c r="K17" i="6"/>
  <c r="K18" i="6"/>
  <c r="K19" i="6"/>
  <c r="K20" i="6"/>
  <c r="K21" i="6"/>
  <c r="K22" i="6"/>
  <c r="K23" i="6"/>
  <c r="K24" i="6"/>
  <c r="K25" i="6"/>
  <c r="K26" i="6"/>
  <c r="K27" i="6"/>
  <c r="K29" i="6"/>
  <c r="K30" i="6"/>
  <c r="K31" i="6"/>
  <c r="K32" i="6"/>
  <c r="K33" i="6"/>
  <c r="K34" i="6"/>
  <c r="K35" i="6"/>
  <c r="K36" i="6"/>
  <c r="K37" i="6"/>
  <c r="K38" i="6"/>
  <c r="K39" i="6"/>
  <c r="C17" i="6"/>
  <c r="C18" i="6"/>
  <c r="C19" i="6"/>
  <c r="C20" i="6"/>
  <c r="C21" i="6"/>
  <c r="C22" i="6"/>
  <c r="C23" i="6"/>
  <c r="C24" i="6"/>
  <c r="C25" i="6"/>
  <c r="C26" i="6"/>
  <c r="C27" i="6"/>
  <c r="C29" i="6"/>
  <c r="C30" i="6"/>
  <c r="C31" i="6"/>
  <c r="C32" i="6"/>
  <c r="C33" i="6"/>
  <c r="C34" i="6"/>
  <c r="C35" i="6"/>
  <c r="C36" i="6"/>
  <c r="C37" i="6"/>
  <c r="C38" i="6"/>
  <c r="C39" i="6"/>
  <c r="A26" i="6"/>
  <c r="A27" i="6"/>
  <c r="A29" i="6"/>
  <c r="A30" i="6"/>
  <c r="A31" i="6"/>
  <c r="A32" i="6"/>
  <c r="A33" i="6"/>
  <c r="A34" i="6"/>
  <c r="A35" i="6"/>
  <c r="A36" i="6"/>
  <c r="A37" i="6"/>
  <c r="A38" i="6"/>
  <c r="A39" i="6"/>
  <c r="A25" i="6"/>
  <c r="A24" i="6"/>
  <c r="A23" i="6"/>
  <c r="A22" i="6"/>
  <c r="A21" i="6"/>
  <c r="A20" i="6"/>
  <c r="A19" i="6"/>
  <c r="A18" i="6"/>
  <c r="A17" i="6"/>
  <c r="T4" i="6"/>
  <c r="Q11" i="6"/>
  <c r="Q13" i="6"/>
  <c r="Q12" i="6" l="1"/>
  <c r="L44" i="7" l="1"/>
  <c r="L84" i="7" s="1"/>
  <c r="J8" i="7"/>
  <c r="J48" i="7" s="1"/>
  <c r="J88" i="7" s="1"/>
  <c r="D8" i="7"/>
  <c r="D48" i="7" s="1"/>
  <c r="D88" i="7" s="1"/>
  <c r="J7" i="7"/>
  <c r="J47" i="7" s="1"/>
  <c r="J87" i="7" s="1"/>
  <c r="J6" i="7"/>
  <c r="J46" i="7" s="1"/>
  <c r="J86" i="7" s="1"/>
  <c r="D6" i="7"/>
  <c r="D46" i="7" s="1"/>
  <c r="D86" i="7" s="1"/>
  <c r="T45" i="6"/>
  <c r="T86" i="6" s="1"/>
  <c r="Q8" i="6"/>
  <c r="Q49" i="6" s="1"/>
  <c r="D8" i="6"/>
  <c r="D49" i="6" s="1"/>
  <c r="D90" i="6" s="1"/>
  <c r="Q7" i="6"/>
  <c r="Q89" i="6" s="1"/>
  <c r="Q6" i="6"/>
  <c r="Q88" i="6" s="1"/>
  <c r="D6" i="6"/>
  <c r="D47" i="6" s="1"/>
  <c r="D88" i="6" s="1"/>
  <c r="L25" i="2"/>
  <c r="L25" i="7" s="1"/>
  <c r="L22" i="2"/>
  <c r="L22" i="7" s="1"/>
  <c r="K19" i="2"/>
  <c r="K19" i="7" s="1"/>
  <c r="K16" i="2"/>
  <c r="K16" i="7" s="1"/>
  <c r="I24" i="2"/>
  <c r="I24" i="7" s="1"/>
  <c r="I21" i="2"/>
  <c r="I21" i="7" s="1"/>
  <c r="G19" i="2"/>
  <c r="G19" i="7" s="1"/>
  <c r="G15" i="2"/>
  <c r="G15" i="7" s="1"/>
  <c r="L100" i="2"/>
  <c r="L100" i="7" s="1"/>
  <c r="L97" i="2"/>
  <c r="L97" i="7" s="1"/>
  <c r="K100" i="2"/>
  <c r="K100" i="7" s="1"/>
  <c r="K96" i="2"/>
  <c r="K96" i="7" s="1"/>
  <c r="I101" i="2"/>
  <c r="I101" i="7" s="1"/>
  <c r="I98" i="2"/>
  <c r="I98" i="7" s="1"/>
  <c r="I94" i="2"/>
  <c r="I94" i="7" s="1"/>
  <c r="G101" i="2"/>
  <c r="G101" i="7" s="1"/>
  <c r="G96" i="2"/>
  <c r="G96" i="7" s="1"/>
  <c r="G92" i="2"/>
  <c r="G92" i="7" s="1"/>
  <c r="L117" i="2"/>
  <c r="L117" i="7" s="1"/>
  <c r="L116" i="2"/>
  <c r="L116" i="7" s="1"/>
  <c r="L115" i="2"/>
  <c r="L115" i="7" s="1"/>
  <c r="L114" i="2"/>
  <c r="L114" i="7" s="1"/>
  <c r="L113" i="2"/>
  <c r="L113" i="7" s="1"/>
  <c r="L112" i="2"/>
  <c r="L112" i="7" s="1"/>
  <c r="L111" i="2"/>
  <c r="L111" i="7" s="1"/>
  <c r="L110" i="2"/>
  <c r="L110" i="7" s="1"/>
  <c r="L109" i="2"/>
  <c r="L109" i="7" s="1"/>
  <c r="L108" i="2"/>
  <c r="L108" i="7" s="1"/>
  <c r="L107" i="2"/>
  <c r="L107" i="7" s="1"/>
  <c r="L106" i="2"/>
  <c r="L106" i="7" s="1"/>
  <c r="L105" i="2"/>
  <c r="L105" i="7" s="1"/>
  <c r="L104" i="2"/>
  <c r="L104" i="7" s="1"/>
  <c r="L103" i="2"/>
  <c r="L103" i="7" s="1"/>
  <c r="L102" i="2"/>
  <c r="L102" i="7" s="1"/>
  <c r="L101" i="2"/>
  <c r="L101" i="7" s="1"/>
  <c r="L99" i="2"/>
  <c r="L99" i="7" s="1"/>
  <c r="L98" i="2"/>
  <c r="L98" i="7" s="1"/>
  <c r="L96" i="2"/>
  <c r="L96" i="7" s="1"/>
  <c r="L95" i="2"/>
  <c r="L95" i="7" s="1"/>
  <c r="L94" i="2"/>
  <c r="L94" i="7" s="1"/>
  <c r="L93" i="2"/>
  <c r="L93" i="7" s="1"/>
  <c r="L92" i="2"/>
  <c r="L92" i="7" s="1"/>
  <c r="L37" i="2"/>
  <c r="L37" i="7" s="1"/>
  <c r="L36" i="2"/>
  <c r="L36" i="7" s="1"/>
  <c r="L35" i="2"/>
  <c r="L35" i="7" s="1"/>
  <c r="L34" i="2"/>
  <c r="L34" i="7" s="1"/>
  <c r="L33" i="2"/>
  <c r="L33" i="7" s="1"/>
  <c r="L32" i="2"/>
  <c r="L32" i="7" s="1"/>
  <c r="L31" i="2"/>
  <c r="L31" i="7" s="1"/>
  <c r="L30" i="2"/>
  <c r="L30" i="7" s="1"/>
  <c r="L29" i="2"/>
  <c r="L29" i="7" s="1"/>
  <c r="L28" i="2"/>
  <c r="L28" i="7" s="1"/>
  <c r="L27" i="2"/>
  <c r="L27" i="7" s="1"/>
  <c r="L26" i="2"/>
  <c r="L26" i="7" s="1"/>
  <c r="L24" i="2"/>
  <c r="L24" i="7" s="1"/>
  <c r="L23" i="2"/>
  <c r="L23" i="7" s="1"/>
  <c r="L21" i="2"/>
  <c r="L21" i="7" s="1"/>
  <c r="L20" i="2"/>
  <c r="L20" i="7" s="1"/>
  <c r="L19" i="2"/>
  <c r="L19" i="7" s="1"/>
  <c r="L18" i="2"/>
  <c r="L18" i="7" s="1"/>
  <c r="L17" i="2"/>
  <c r="L17" i="7" s="1"/>
  <c r="L16" i="2"/>
  <c r="L16" i="7" s="1"/>
  <c r="L15" i="2"/>
  <c r="L15" i="7" s="1"/>
  <c r="L14" i="2"/>
  <c r="L14" i="7" s="1"/>
  <c r="L13" i="2"/>
  <c r="L13" i="7" s="1"/>
  <c r="L12" i="2"/>
  <c r="L12" i="7" s="1"/>
  <c r="L77" i="2"/>
  <c r="L77" i="7" s="1"/>
  <c r="L76" i="2"/>
  <c r="L76" i="7" s="1"/>
  <c r="L75" i="2"/>
  <c r="L75" i="7" s="1"/>
  <c r="L74" i="2"/>
  <c r="L74" i="7" s="1"/>
  <c r="L73" i="2"/>
  <c r="L73" i="7" s="1"/>
  <c r="L72" i="2"/>
  <c r="L72" i="7" s="1"/>
  <c r="L71" i="2"/>
  <c r="L71" i="7" s="1"/>
  <c r="L70" i="2"/>
  <c r="L70" i="7" s="1"/>
  <c r="L69" i="2"/>
  <c r="L69" i="7" s="1"/>
  <c r="L68" i="2"/>
  <c r="L68" i="7" s="1"/>
  <c r="L67" i="2"/>
  <c r="L67" i="7" s="1"/>
  <c r="L66" i="2"/>
  <c r="L66" i="7" s="1"/>
  <c r="L65" i="2"/>
  <c r="L65" i="7" s="1"/>
  <c r="L64" i="2"/>
  <c r="L64" i="7" s="1"/>
  <c r="L63" i="2"/>
  <c r="L63" i="7" s="1"/>
  <c r="L62" i="2"/>
  <c r="L62" i="7" s="1"/>
  <c r="L61" i="2"/>
  <c r="L61" i="7" s="1"/>
  <c r="L60" i="2"/>
  <c r="L60" i="7" s="1"/>
  <c r="L59" i="2"/>
  <c r="L59" i="7" s="1"/>
  <c r="L58" i="2"/>
  <c r="L58" i="7" s="1"/>
  <c r="L57" i="2"/>
  <c r="L57" i="7" s="1"/>
  <c r="L56" i="2"/>
  <c r="L56" i="7" s="1"/>
  <c r="L55" i="2"/>
  <c r="L55" i="7" s="1"/>
  <c r="L54" i="2"/>
  <c r="L54" i="7" s="1"/>
  <c r="L53" i="2"/>
  <c r="L53" i="7" s="1"/>
  <c r="L52" i="2"/>
  <c r="L52" i="7" s="1"/>
  <c r="K117" i="2"/>
  <c r="K117" i="7" s="1"/>
  <c r="I117" i="2"/>
  <c r="I117" i="7" s="1"/>
  <c r="G117" i="2"/>
  <c r="G117" i="7" s="1"/>
  <c r="K116" i="2"/>
  <c r="K116" i="7" s="1"/>
  <c r="I116" i="2"/>
  <c r="I116" i="7" s="1"/>
  <c r="G116" i="2"/>
  <c r="G116" i="7" s="1"/>
  <c r="K115" i="2"/>
  <c r="K115" i="7" s="1"/>
  <c r="I115" i="2"/>
  <c r="I115" i="7" s="1"/>
  <c r="G115" i="2"/>
  <c r="G115" i="7" s="1"/>
  <c r="K114" i="2"/>
  <c r="K114" i="7" s="1"/>
  <c r="I114" i="2"/>
  <c r="I114" i="7" s="1"/>
  <c r="G114" i="2"/>
  <c r="G114" i="7" s="1"/>
  <c r="K113" i="2"/>
  <c r="K113" i="7" s="1"/>
  <c r="I113" i="2"/>
  <c r="I113" i="7" s="1"/>
  <c r="G113" i="2"/>
  <c r="G113" i="7" s="1"/>
  <c r="K112" i="2"/>
  <c r="K112" i="7" s="1"/>
  <c r="I112" i="2"/>
  <c r="I112" i="7" s="1"/>
  <c r="G112" i="2"/>
  <c r="G112" i="7" s="1"/>
  <c r="K111" i="2"/>
  <c r="K111" i="7" s="1"/>
  <c r="I111" i="2"/>
  <c r="I111" i="7" s="1"/>
  <c r="G111" i="2"/>
  <c r="G111" i="7" s="1"/>
  <c r="K110" i="2"/>
  <c r="K110" i="7" s="1"/>
  <c r="I110" i="2"/>
  <c r="I110" i="7" s="1"/>
  <c r="G110" i="2"/>
  <c r="G110" i="7" s="1"/>
  <c r="K109" i="2"/>
  <c r="K109" i="7" s="1"/>
  <c r="I109" i="2"/>
  <c r="I109" i="7" s="1"/>
  <c r="G109" i="2"/>
  <c r="G109" i="7" s="1"/>
  <c r="K108" i="2"/>
  <c r="K108" i="7" s="1"/>
  <c r="I108" i="2"/>
  <c r="I108" i="7" s="1"/>
  <c r="G108" i="2"/>
  <c r="G108" i="7" s="1"/>
  <c r="K107" i="2"/>
  <c r="K107" i="7" s="1"/>
  <c r="I107" i="2"/>
  <c r="I107" i="7" s="1"/>
  <c r="G107" i="2"/>
  <c r="G107" i="7" s="1"/>
  <c r="K106" i="2"/>
  <c r="K106" i="7" s="1"/>
  <c r="I106" i="2"/>
  <c r="I106" i="7" s="1"/>
  <c r="G106" i="2"/>
  <c r="G106" i="7" s="1"/>
  <c r="K105" i="2"/>
  <c r="K105" i="7" s="1"/>
  <c r="I105" i="2"/>
  <c r="I105" i="7" s="1"/>
  <c r="G105" i="2"/>
  <c r="G105" i="7" s="1"/>
  <c r="K104" i="2"/>
  <c r="K104" i="7" s="1"/>
  <c r="I104" i="2"/>
  <c r="I104" i="7" s="1"/>
  <c r="G104" i="2"/>
  <c r="G104" i="7" s="1"/>
  <c r="K103" i="2"/>
  <c r="K103" i="7" s="1"/>
  <c r="I103" i="2"/>
  <c r="I103" i="7" s="1"/>
  <c r="G103" i="2"/>
  <c r="G103" i="7" s="1"/>
  <c r="K102" i="2"/>
  <c r="K102" i="7" s="1"/>
  <c r="I102" i="2"/>
  <c r="I102" i="7" s="1"/>
  <c r="G102" i="2"/>
  <c r="G102" i="7" s="1"/>
  <c r="K101" i="2"/>
  <c r="K101" i="7" s="1"/>
  <c r="I100" i="2"/>
  <c r="I100" i="7" s="1"/>
  <c r="G100" i="2"/>
  <c r="G100" i="7" s="1"/>
  <c r="K99" i="2"/>
  <c r="K99" i="7" s="1"/>
  <c r="I99" i="2"/>
  <c r="I99" i="7" s="1"/>
  <c r="G99" i="2"/>
  <c r="G99" i="7" s="1"/>
  <c r="K98" i="2"/>
  <c r="K98" i="7" s="1"/>
  <c r="G98" i="2"/>
  <c r="G98" i="7" s="1"/>
  <c r="K97" i="2"/>
  <c r="K97" i="7" s="1"/>
  <c r="I97" i="2"/>
  <c r="I97" i="7" s="1"/>
  <c r="G97" i="2"/>
  <c r="G97" i="7" s="1"/>
  <c r="I96" i="2"/>
  <c r="I96" i="7" s="1"/>
  <c r="K95" i="2"/>
  <c r="K95" i="7" s="1"/>
  <c r="I95" i="2"/>
  <c r="I95" i="7" s="1"/>
  <c r="G95" i="2"/>
  <c r="G95" i="7" s="1"/>
  <c r="K94" i="2"/>
  <c r="K94" i="7" s="1"/>
  <c r="G94" i="2"/>
  <c r="G94" i="7" s="1"/>
  <c r="K93" i="2"/>
  <c r="K93" i="7" s="1"/>
  <c r="I93" i="2"/>
  <c r="I93" i="7" s="1"/>
  <c r="G93" i="2"/>
  <c r="G93" i="7" s="1"/>
  <c r="K92" i="2"/>
  <c r="K92" i="7" s="1"/>
  <c r="I92" i="2"/>
  <c r="I92" i="7" s="1"/>
  <c r="L44" i="2"/>
  <c r="L84" i="2" s="1"/>
  <c r="K77" i="2"/>
  <c r="K77" i="7" s="1"/>
  <c r="I77" i="2"/>
  <c r="I77" i="7" s="1"/>
  <c r="G77" i="2"/>
  <c r="G77" i="7" s="1"/>
  <c r="K76" i="2"/>
  <c r="K76" i="7" s="1"/>
  <c r="I76" i="2"/>
  <c r="I76" i="7" s="1"/>
  <c r="G76" i="2"/>
  <c r="G76" i="7" s="1"/>
  <c r="K75" i="2"/>
  <c r="K75" i="7" s="1"/>
  <c r="I75" i="2"/>
  <c r="I75" i="7" s="1"/>
  <c r="G75" i="2"/>
  <c r="G75" i="7" s="1"/>
  <c r="K74" i="2"/>
  <c r="K74" i="7" s="1"/>
  <c r="I74" i="2"/>
  <c r="I74" i="7" s="1"/>
  <c r="G74" i="2"/>
  <c r="G74" i="7" s="1"/>
  <c r="K73" i="2"/>
  <c r="K73" i="7" s="1"/>
  <c r="I73" i="2"/>
  <c r="I73" i="7" s="1"/>
  <c r="G73" i="2"/>
  <c r="G73" i="7" s="1"/>
  <c r="K72" i="2"/>
  <c r="K72" i="7" s="1"/>
  <c r="I72" i="2"/>
  <c r="I72" i="7" s="1"/>
  <c r="G72" i="2"/>
  <c r="G72" i="7" s="1"/>
  <c r="K71" i="2"/>
  <c r="K71" i="7" s="1"/>
  <c r="I71" i="2"/>
  <c r="I71" i="7" s="1"/>
  <c r="G71" i="2"/>
  <c r="G71" i="7" s="1"/>
  <c r="K70" i="2"/>
  <c r="K70" i="7" s="1"/>
  <c r="I70" i="2"/>
  <c r="I70" i="7" s="1"/>
  <c r="G70" i="2"/>
  <c r="G70" i="7" s="1"/>
  <c r="K69" i="2"/>
  <c r="K69" i="7" s="1"/>
  <c r="I69" i="2"/>
  <c r="I69" i="7" s="1"/>
  <c r="G69" i="2"/>
  <c r="G69" i="7" s="1"/>
  <c r="K68" i="2"/>
  <c r="K68" i="7" s="1"/>
  <c r="I68" i="2"/>
  <c r="I68" i="7" s="1"/>
  <c r="G68" i="2"/>
  <c r="G68" i="7" s="1"/>
  <c r="K67" i="2"/>
  <c r="K67" i="7" s="1"/>
  <c r="I67" i="2"/>
  <c r="I67" i="7" s="1"/>
  <c r="G67" i="2"/>
  <c r="G67" i="7" s="1"/>
  <c r="K66" i="2"/>
  <c r="K66" i="7" s="1"/>
  <c r="I66" i="2"/>
  <c r="I66" i="7" s="1"/>
  <c r="G66" i="2"/>
  <c r="G66" i="7" s="1"/>
  <c r="K65" i="2"/>
  <c r="K65" i="7" s="1"/>
  <c r="I65" i="2"/>
  <c r="I65" i="7" s="1"/>
  <c r="G65" i="2"/>
  <c r="G65" i="7" s="1"/>
  <c r="K64" i="2"/>
  <c r="K64" i="7" s="1"/>
  <c r="I64" i="2"/>
  <c r="I64" i="7" s="1"/>
  <c r="G64" i="2"/>
  <c r="G64" i="7" s="1"/>
  <c r="K63" i="2"/>
  <c r="K63" i="7" s="1"/>
  <c r="I63" i="2"/>
  <c r="I63" i="7" s="1"/>
  <c r="G63" i="2"/>
  <c r="G63" i="7" s="1"/>
  <c r="K62" i="2"/>
  <c r="K62" i="7" s="1"/>
  <c r="I62" i="2"/>
  <c r="I62" i="7" s="1"/>
  <c r="G62" i="2"/>
  <c r="G62" i="7" s="1"/>
  <c r="K61" i="2"/>
  <c r="K61" i="7" s="1"/>
  <c r="I61" i="2"/>
  <c r="I61" i="7" s="1"/>
  <c r="G61" i="2"/>
  <c r="G61" i="7" s="1"/>
  <c r="K60" i="2"/>
  <c r="K60" i="7" s="1"/>
  <c r="I60" i="2"/>
  <c r="I60" i="7" s="1"/>
  <c r="G60" i="2"/>
  <c r="G60" i="7" s="1"/>
  <c r="K59" i="2"/>
  <c r="K59" i="7" s="1"/>
  <c r="I59" i="2"/>
  <c r="I59" i="7" s="1"/>
  <c r="G59" i="2"/>
  <c r="G59" i="7" s="1"/>
  <c r="K58" i="2"/>
  <c r="K58" i="7" s="1"/>
  <c r="I58" i="2"/>
  <c r="I58" i="7" s="1"/>
  <c r="G58" i="2"/>
  <c r="G58" i="7" s="1"/>
  <c r="K57" i="2"/>
  <c r="K57" i="7" s="1"/>
  <c r="I57" i="2"/>
  <c r="I57" i="7" s="1"/>
  <c r="G57" i="2"/>
  <c r="G57" i="7" s="1"/>
  <c r="K56" i="2"/>
  <c r="K56" i="7" s="1"/>
  <c r="I56" i="2"/>
  <c r="I56" i="7" s="1"/>
  <c r="G56" i="2"/>
  <c r="G56" i="7" s="1"/>
  <c r="K55" i="2"/>
  <c r="K55" i="7" s="1"/>
  <c r="I55" i="2"/>
  <c r="I55" i="7" s="1"/>
  <c r="G55" i="2"/>
  <c r="G55" i="7" s="1"/>
  <c r="K54" i="2"/>
  <c r="K54" i="7" s="1"/>
  <c r="I54" i="7"/>
  <c r="G54" i="2"/>
  <c r="G54" i="7" s="1"/>
  <c r="K53" i="2"/>
  <c r="K53" i="7" s="1"/>
  <c r="G53" i="2"/>
  <c r="G53" i="7" s="1"/>
  <c r="K52" i="2"/>
  <c r="K52" i="7" s="1"/>
  <c r="G52" i="2"/>
  <c r="G52" i="7" s="1"/>
  <c r="U109" i="3"/>
  <c r="U109" i="6" s="1"/>
  <c r="U72" i="3"/>
  <c r="U72" i="6" s="1"/>
  <c r="K37" i="2"/>
  <c r="K37" i="7" s="1"/>
  <c r="I37" i="2"/>
  <c r="I37" i="7" s="1"/>
  <c r="G37" i="2"/>
  <c r="G37" i="7" s="1"/>
  <c r="K36" i="2"/>
  <c r="K36" i="7" s="1"/>
  <c r="I36" i="2"/>
  <c r="I36" i="7" s="1"/>
  <c r="G36" i="2"/>
  <c r="G36" i="7" s="1"/>
  <c r="K35" i="2"/>
  <c r="K35" i="7" s="1"/>
  <c r="I35" i="2"/>
  <c r="I35" i="7" s="1"/>
  <c r="G35" i="2"/>
  <c r="G35" i="7" s="1"/>
  <c r="K34" i="2"/>
  <c r="K34" i="7" s="1"/>
  <c r="I34" i="2"/>
  <c r="I34" i="7" s="1"/>
  <c r="G34" i="2"/>
  <c r="G34" i="7" s="1"/>
  <c r="K33" i="2"/>
  <c r="K33" i="7" s="1"/>
  <c r="I33" i="2"/>
  <c r="I33" i="7" s="1"/>
  <c r="G33" i="2"/>
  <c r="G33" i="7" s="1"/>
  <c r="K32" i="2"/>
  <c r="K32" i="7" s="1"/>
  <c r="I32" i="2"/>
  <c r="I32" i="7" s="1"/>
  <c r="G32" i="2"/>
  <c r="G32" i="7" s="1"/>
  <c r="K31" i="2"/>
  <c r="K31" i="7" s="1"/>
  <c r="I31" i="2"/>
  <c r="I31" i="7" s="1"/>
  <c r="G31" i="2"/>
  <c r="G31" i="7" s="1"/>
  <c r="K30" i="2"/>
  <c r="K30" i="7" s="1"/>
  <c r="I30" i="2"/>
  <c r="I30" i="7" s="1"/>
  <c r="G30" i="2"/>
  <c r="G30" i="7" s="1"/>
  <c r="K29" i="2"/>
  <c r="K29" i="7" s="1"/>
  <c r="I29" i="2"/>
  <c r="I29" i="7" s="1"/>
  <c r="G29" i="2"/>
  <c r="G29" i="7" s="1"/>
  <c r="K28" i="2"/>
  <c r="K28" i="7" s="1"/>
  <c r="I28" i="2"/>
  <c r="I28" i="7" s="1"/>
  <c r="G28" i="2"/>
  <c r="G28" i="7" s="1"/>
  <c r="K27" i="2"/>
  <c r="K27" i="7" s="1"/>
  <c r="I27" i="2"/>
  <c r="I27" i="7" s="1"/>
  <c r="G27" i="2"/>
  <c r="G27" i="7" s="1"/>
  <c r="K26" i="2"/>
  <c r="K26" i="7" s="1"/>
  <c r="I26" i="2"/>
  <c r="I26" i="7" s="1"/>
  <c r="G26" i="2"/>
  <c r="G26" i="7" s="1"/>
  <c r="K25" i="2"/>
  <c r="K25" i="7" s="1"/>
  <c r="I25" i="2"/>
  <c r="I25" i="7" s="1"/>
  <c r="G25" i="2"/>
  <c r="G25" i="7" s="1"/>
  <c r="K24" i="2"/>
  <c r="K24" i="7" s="1"/>
  <c r="G24" i="2"/>
  <c r="G24" i="7" s="1"/>
  <c r="K23" i="2"/>
  <c r="K23" i="7" s="1"/>
  <c r="I23" i="2"/>
  <c r="I23" i="7" s="1"/>
  <c r="G23" i="2"/>
  <c r="G23" i="7" s="1"/>
  <c r="K22" i="2"/>
  <c r="K22" i="7" s="1"/>
  <c r="I22" i="2"/>
  <c r="I22" i="7" s="1"/>
  <c r="G22" i="2"/>
  <c r="G22" i="7" s="1"/>
  <c r="K21" i="2"/>
  <c r="K21" i="7" s="1"/>
  <c r="G21" i="2"/>
  <c r="G21" i="7" s="1"/>
  <c r="K20" i="2"/>
  <c r="K20" i="7" s="1"/>
  <c r="I20" i="2"/>
  <c r="I20" i="7" s="1"/>
  <c r="G20" i="2"/>
  <c r="G20" i="7" s="1"/>
  <c r="I19" i="2"/>
  <c r="I19" i="7" s="1"/>
  <c r="K18" i="2"/>
  <c r="K18" i="7" s="1"/>
  <c r="I18" i="2"/>
  <c r="I18" i="7" s="1"/>
  <c r="G18" i="2"/>
  <c r="G18" i="7" s="1"/>
  <c r="K17" i="2"/>
  <c r="K17" i="7" s="1"/>
  <c r="I17" i="2"/>
  <c r="I17" i="7" s="1"/>
  <c r="G17" i="2"/>
  <c r="G17" i="7" s="1"/>
  <c r="I16" i="2"/>
  <c r="I16" i="7" s="1"/>
  <c r="G16" i="2"/>
  <c r="G16" i="7" s="1"/>
  <c r="K15" i="2"/>
  <c r="K15" i="7" s="1"/>
  <c r="I15" i="2"/>
  <c r="I15" i="7" s="1"/>
  <c r="K14" i="7"/>
  <c r="I14" i="2"/>
  <c r="I14" i="7" s="1"/>
  <c r="G14" i="2"/>
  <c r="G14" i="7" s="1"/>
  <c r="K13" i="7"/>
  <c r="I13" i="2"/>
  <c r="I13" i="7" s="1"/>
  <c r="G13" i="2"/>
  <c r="G13" i="7" s="1"/>
  <c r="D8" i="2"/>
  <c r="D48" i="2" s="1"/>
  <c r="D88" i="2" s="1"/>
  <c r="T45" i="3"/>
  <c r="T86" i="3" s="1"/>
  <c r="U36" i="3"/>
  <c r="U36" i="6" s="1"/>
  <c r="D8" i="3"/>
  <c r="D49" i="3" s="1"/>
  <c r="D90" i="3" s="1"/>
  <c r="M108" i="2" l="1"/>
  <c r="M108" i="7" s="1"/>
  <c r="M116" i="2"/>
  <c r="M116" i="7" s="1"/>
  <c r="M70" i="2"/>
  <c r="M70" i="7" s="1"/>
  <c r="M63" i="2"/>
  <c r="M63" i="7" s="1"/>
  <c r="M106" i="2"/>
  <c r="M106" i="7" s="1"/>
  <c r="M111" i="2"/>
  <c r="M111" i="7" s="1"/>
  <c r="M114" i="2"/>
  <c r="M114" i="7" s="1"/>
  <c r="M53" i="2"/>
  <c r="M53" i="7" s="1"/>
  <c r="M61" i="2"/>
  <c r="M61" i="7" s="1"/>
  <c r="M69" i="2"/>
  <c r="M69" i="7" s="1"/>
  <c r="M14" i="2"/>
  <c r="M14" i="7" s="1"/>
  <c r="M32" i="2"/>
  <c r="M32" i="7" s="1"/>
  <c r="M59" i="2"/>
  <c r="M59" i="7" s="1"/>
  <c r="M67" i="2"/>
  <c r="M67" i="7" s="1"/>
  <c r="M75" i="2"/>
  <c r="M75" i="7" s="1"/>
  <c r="M102" i="2"/>
  <c r="M102" i="7" s="1"/>
  <c r="M110" i="2"/>
  <c r="M110" i="7" s="1"/>
  <c r="M71" i="2"/>
  <c r="M71" i="7" s="1"/>
  <c r="M100" i="2"/>
  <c r="M100" i="7" s="1"/>
  <c r="M57" i="2"/>
  <c r="M57" i="7" s="1"/>
  <c r="M60" i="2"/>
  <c r="M60" i="7" s="1"/>
  <c r="M96" i="2"/>
  <c r="M96" i="7" s="1"/>
  <c r="M77" i="2"/>
  <c r="M77" i="7" s="1"/>
  <c r="M99" i="2"/>
  <c r="M99" i="7" s="1"/>
  <c r="M103" i="2"/>
  <c r="M103" i="7" s="1"/>
  <c r="M13" i="2"/>
  <c r="M13" i="7" s="1"/>
  <c r="M16" i="2"/>
  <c r="M16" i="7" s="1"/>
  <c r="M31" i="2"/>
  <c r="M31" i="7" s="1"/>
  <c r="M58" i="2"/>
  <c r="M58" i="7" s="1"/>
  <c r="M66" i="2"/>
  <c r="M66" i="7" s="1"/>
  <c r="M74" i="2"/>
  <c r="M74" i="7" s="1"/>
  <c r="M97" i="2"/>
  <c r="M97" i="7" s="1"/>
  <c r="M109" i="2"/>
  <c r="M109" i="7" s="1"/>
  <c r="M117" i="2"/>
  <c r="M117" i="7" s="1"/>
  <c r="M17" i="2"/>
  <c r="M17" i="7" s="1"/>
  <c r="M29" i="2"/>
  <c r="M29" i="7" s="1"/>
  <c r="M104" i="2"/>
  <c r="M104" i="7" s="1"/>
  <c r="M107" i="2"/>
  <c r="M107" i="7" s="1"/>
  <c r="M112" i="2"/>
  <c r="M112" i="7" s="1"/>
  <c r="M115" i="2"/>
  <c r="M115" i="7" s="1"/>
  <c r="M98" i="2"/>
  <c r="M98" i="7" s="1"/>
  <c r="M55" i="2"/>
  <c r="M55" i="7" s="1"/>
  <c r="M93" i="2"/>
  <c r="M93" i="7" s="1"/>
  <c r="G118" i="2"/>
  <c r="G118" i="7" s="1"/>
  <c r="M23" i="2"/>
  <c r="M23" i="7" s="1"/>
  <c r="M56" i="2"/>
  <c r="M56" i="7" s="1"/>
  <c r="M64" i="2"/>
  <c r="M64" i="7" s="1"/>
  <c r="M72" i="2"/>
  <c r="M72" i="7" s="1"/>
  <c r="I78" i="2"/>
  <c r="I78" i="7" s="1"/>
  <c r="M94" i="2"/>
  <c r="M94" i="7" s="1"/>
  <c r="M54" i="2"/>
  <c r="M54" i="7" s="1"/>
  <c r="M62" i="2"/>
  <c r="M62" i="7" s="1"/>
  <c r="M95" i="2"/>
  <c r="M95" i="7" s="1"/>
  <c r="M105" i="2"/>
  <c r="M105" i="7" s="1"/>
  <c r="M113" i="2"/>
  <c r="M113" i="7" s="1"/>
  <c r="M101" i="2"/>
  <c r="M101" i="7" s="1"/>
  <c r="M18" i="2"/>
  <c r="M18" i="7" s="1"/>
  <c r="M65" i="2"/>
  <c r="M65" i="7" s="1"/>
  <c r="M73" i="2"/>
  <c r="M73" i="7" s="1"/>
  <c r="M25" i="2"/>
  <c r="M25" i="7" s="1"/>
  <c r="M68" i="2"/>
  <c r="M68" i="7" s="1"/>
  <c r="M76" i="2"/>
  <c r="M76" i="7" s="1"/>
  <c r="M28" i="2"/>
  <c r="M28" i="7" s="1"/>
  <c r="M36" i="2"/>
  <c r="M36" i="7" s="1"/>
  <c r="M15" i="2"/>
  <c r="M15" i="7" s="1"/>
  <c r="M20" i="2"/>
  <c r="M20" i="7" s="1"/>
  <c r="M33" i="2"/>
  <c r="M33" i="7" s="1"/>
  <c r="M37" i="2"/>
  <c r="M37" i="7" s="1"/>
  <c r="M22" i="2"/>
  <c r="M22" i="7" s="1"/>
  <c r="M27" i="2"/>
  <c r="M27" i="7" s="1"/>
  <c r="M35" i="2"/>
  <c r="M35" i="7" s="1"/>
  <c r="M19" i="2"/>
  <c r="M19" i="7" s="1"/>
  <c r="M24" i="2"/>
  <c r="M24" i="7" s="1"/>
  <c r="M21" i="2"/>
  <c r="M21" i="7" s="1"/>
  <c r="M26" i="2"/>
  <c r="M26" i="7" s="1"/>
  <c r="M30" i="2"/>
  <c r="M30" i="7" s="1"/>
  <c r="M34" i="2"/>
  <c r="M34" i="7" s="1"/>
  <c r="I118" i="2"/>
  <c r="I118" i="7" s="1"/>
  <c r="M52" i="2"/>
  <c r="M52" i="7" s="1"/>
  <c r="K118" i="2"/>
  <c r="K118" i="7" s="1"/>
  <c r="G78" i="2"/>
  <c r="G78" i="7" s="1"/>
  <c r="M92" i="2"/>
  <c r="M92" i="7" s="1"/>
  <c r="K78" i="2"/>
  <c r="K78" i="7" s="1"/>
  <c r="Q90" i="6"/>
  <c r="Q47" i="6"/>
  <c r="Q48" i="6"/>
  <c r="F59" i="5"/>
  <c r="O56" i="5"/>
  <c r="H56" i="5"/>
  <c r="N57" i="5"/>
  <c r="T57" i="5"/>
  <c r="F58" i="5"/>
  <c r="F61" i="5"/>
  <c r="N61" i="5"/>
  <c r="S11" i="5"/>
  <c r="S56" i="5" s="1"/>
  <c r="S100" i="5" s="1"/>
  <c r="S144" i="5" s="1"/>
  <c r="M78" i="2" l="1"/>
  <c r="M78" i="7" s="1"/>
  <c r="M118" i="2"/>
  <c r="M118" i="7" s="1"/>
  <c r="O100" i="5"/>
  <c r="J8" i="2"/>
  <c r="J48" i="2" s="1"/>
  <c r="J88" i="2" s="1"/>
  <c r="J7" i="2"/>
  <c r="J47" i="2" s="1"/>
  <c r="J87" i="2" s="1"/>
  <c r="J6" i="2"/>
  <c r="J46" i="2" s="1"/>
  <c r="J86" i="2" s="1"/>
  <c r="D6" i="2"/>
  <c r="D46" i="2" s="1"/>
  <c r="D86" i="2" s="1"/>
  <c r="AM12" i="3"/>
  <c r="AL12" i="3"/>
  <c r="U114" i="3"/>
  <c r="U114" i="6" s="1"/>
  <c r="U74" i="3"/>
  <c r="U74" i="6" s="1"/>
  <c r="U34" i="3"/>
  <c r="U34" i="6" s="1"/>
  <c r="O144" i="5" l="1"/>
  <c r="U121" i="3"/>
  <c r="U121" i="6" s="1"/>
  <c r="U120" i="3"/>
  <c r="U120" i="6" s="1"/>
  <c r="U119" i="3"/>
  <c r="U119" i="6" s="1"/>
  <c r="U118" i="3"/>
  <c r="U118" i="6" s="1"/>
  <c r="U117" i="3"/>
  <c r="U117" i="6" s="1"/>
  <c r="U116" i="3"/>
  <c r="U116" i="6" s="1"/>
  <c r="U115" i="3"/>
  <c r="U115" i="6" s="1"/>
  <c r="U113" i="3"/>
  <c r="U113" i="6" s="1"/>
  <c r="U112" i="3"/>
  <c r="U112" i="6" s="1"/>
  <c r="U111" i="3"/>
  <c r="U111" i="6" s="1"/>
  <c r="U110" i="3"/>
  <c r="U110" i="6" s="1"/>
  <c r="U108" i="3"/>
  <c r="U108" i="6" s="1"/>
  <c r="U107" i="3"/>
  <c r="U107" i="6" s="1"/>
  <c r="U106" i="3"/>
  <c r="U106" i="6" s="1"/>
  <c r="U105" i="3"/>
  <c r="U105" i="6" s="1"/>
  <c r="U104" i="3"/>
  <c r="U104" i="6" s="1"/>
  <c r="U103" i="3"/>
  <c r="U102" i="3"/>
  <c r="U101" i="3"/>
  <c r="U101" i="6" s="1"/>
  <c r="U100" i="3"/>
  <c r="U100" i="6" s="1"/>
  <c r="U99" i="3"/>
  <c r="U99" i="6" s="1"/>
  <c r="U98" i="3"/>
  <c r="U98" i="6" s="1"/>
  <c r="U97" i="3"/>
  <c r="U97" i="6" s="1"/>
  <c r="U96" i="3"/>
  <c r="U96" i="6" s="1"/>
  <c r="U95" i="3"/>
  <c r="U95" i="6" s="1"/>
  <c r="U94" i="3"/>
  <c r="U94" i="6" s="1"/>
  <c r="U93" i="3"/>
  <c r="U93" i="6" s="1"/>
  <c r="U80" i="3"/>
  <c r="U80" i="6" s="1"/>
  <c r="U79" i="3"/>
  <c r="U79" i="6" s="1"/>
  <c r="U78" i="3"/>
  <c r="U78" i="6" s="1"/>
  <c r="U77" i="3"/>
  <c r="U77" i="6" s="1"/>
  <c r="U76" i="3"/>
  <c r="U76" i="6" s="1"/>
  <c r="U75" i="3"/>
  <c r="U75" i="6" s="1"/>
  <c r="U73" i="3"/>
  <c r="U71" i="3"/>
  <c r="U71" i="6" s="1"/>
  <c r="U70" i="3"/>
  <c r="U70" i="6" s="1"/>
  <c r="U69" i="3"/>
  <c r="U69" i="6" s="1"/>
  <c r="U68" i="3"/>
  <c r="U68" i="6" s="1"/>
  <c r="U67" i="3"/>
  <c r="U67" i="6" s="1"/>
  <c r="U66" i="3"/>
  <c r="U66" i="6" s="1"/>
  <c r="U65" i="3"/>
  <c r="U65" i="6" s="1"/>
  <c r="U64" i="3"/>
  <c r="U64" i="6" s="1"/>
  <c r="U63" i="3"/>
  <c r="U63" i="6" s="1"/>
  <c r="U62" i="3"/>
  <c r="U62" i="6" s="1"/>
  <c r="U61" i="3"/>
  <c r="U61" i="6" s="1"/>
  <c r="U60" i="3"/>
  <c r="U60" i="6" s="1"/>
  <c r="U59" i="3"/>
  <c r="U59" i="6" s="1"/>
  <c r="U58" i="3"/>
  <c r="U58" i="6" s="1"/>
  <c r="U57" i="3"/>
  <c r="U57" i="6" s="1"/>
  <c r="U56" i="3"/>
  <c r="U55" i="3"/>
  <c r="U54" i="3"/>
  <c r="U54" i="6" s="1"/>
  <c r="U53" i="3"/>
  <c r="U53" i="6" s="1"/>
  <c r="U52" i="3"/>
  <c r="U52" i="6" s="1"/>
  <c r="U39" i="3"/>
  <c r="U39" i="6" s="1"/>
  <c r="U38" i="3"/>
  <c r="U38" i="6" s="1"/>
  <c r="U37" i="3"/>
  <c r="U37" i="6" s="1"/>
  <c r="U35" i="3"/>
  <c r="U35" i="6" s="1"/>
  <c r="U33" i="3"/>
  <c r="U33" i="6" s="1"/>
  <c r="U32" i="3"/>
  <c r="U32" i="6" s="1"/>
  <c r="U31" i="3"/>
  <c r="U31" i="6" s="1"/>
  <c r="U30" i="3"/>
  <c r="U30" i="6" s="1"/>
  <c r="U29" i="3"/>
  <c r="U29" i="6" s="1"/>
  <c r="U28" i="3"/>
  <c r="U28" i="6" s="1"/>
  <c r="U27" i="3"/>
  <c r="U27" i="6" s="1"/>
  <c r="U26" i="3"/>
  <c r="U26" i="6" s="1"/>
  <c r="U25" i="3"/>
  <c r="U25" i="6" s="1"/>
  <c r="U24" i="3"/>
  <c r="U24" i="6" s="1"/>
  <c r="U23" i="3"/>
  <c r="U23" i="6" s="1"/>
  <c r="U22" i="3"/>
  <c r="AK11" i="3" s="1"/>
  <c r="U21" i="3"/>
  <c r="U21" i="6" s="1"/>
  <c r="U20" i="6"/>
  <c r="U19" i="3"/>
  <c r="U19" i="6" s="1"/>
  <c r="U18" i="3"/>
  <c r="U18" i="6" s="1"/>
  <c r="Q8" i="3"/>
  <c r="Q47" i="3"/>
  <c r="D6" i="3"/>
  <c r="D47" i="3" s="1"/>
  <c r="D88" i="3" s="1"/>
  <c r="AK9" i="3" l="1"/>
  <c r="U73" i="6"/>
  <c r="AL10" i="3"/>
  <c r="U103" i="6"/>
  <c r="AM11" i="3"/>
  <c r="U102" i="6"/>
  <c r="AM9" i="3"/>
  <c r="U55" i="6"/>
  <c r="AL9" i="3"/>
  <c r="U56" i="6"/>
  <c r="AL11" i="3"/>
  <c r="AK13" i="3"/>
  <c r="U22" i="6"/>
  <c r="AK12" i="3"/>
  <c r="AN12" i="3" s="1"/>
  <c r="AK10" i="3"/>
  <c r="U81" i="3"/>
  <c r="U122" i="3"/>
  <c r="Q49" i="3"/>
  <c r="Q90" i="3"/>
  <c r="Q48" i="3"/>
  <c r="Q89" i="3"/>
  <c r="AM10" i="3"/>
  <c r="AL8" i="3"/>
  <c r="AM8" i="3"/>
  <c r="AM13" i="3"/>
  <c r="AL13" i="3"/>
  <c r="Q88" i="3"/>
  <c r="U81" i="6" l="1"/>
  <c r="U122" i="6"/>
  <c r="AN9" i="3"/>
  <c r="AN11" i="3"/>
  <c r="AN10" i="3"/>
  <c r="AN13" i="3"/>
  <c r="E164" i="5"/>
  <c r="E163" i="5"/>
  <c r="E162" i="5"/>
  <c r="R160" i="5"/>
  <c r="P160" i="5"/>
  <c r="M160" i="5"/>
  <c r="K160" i="5"/>
  <c r="C160" i="5"/>
  <c r="A160" i="5"/>
  <c r="R159" i="5"/>
  <c r="P159" i="5"/>
  <c r="M159" i="5"/>
  <c r="K159" i="5"/>
  <c r="C159" i="5"/>
  <c r="A159" i="5"/>
  <c r="R158" i="5"/>
  <c r="P158" i="5"/>
  <c r="M158" i="5"/>
  <c r="K158" i="5"/>
  <c r="C158" i="5"/>
  <c r="A158" i="5"/>
  <c r="R157" i="5"/>
  <c r="P157" i="5"/>
  <c r="M157" i="5"/>
  <c r="K157" i="5"/>
  <c r="C157" i="5"/>
  <c r="A157" i="5"/>
  <c r="R156" i="5"/>
  <c r="P156" i="5"/>
  <c r="M156" i="5"/>
  <c r="K156" i="5"/>
  <c r="C156" i="5"/>
  <c r="A156" i="5"/>
  <c r="P155" i="5"/>
  <c r="M155" i="5"/>
  <c r="K155" i="5"/>
  <c r="C155" i="5"/>
  <c r="A155" i="5"/>
  <c r="O152" i="5"/>
  <c r="I152" i="5"/>
  <c r="F152" i="5"/>
  <c r="A152" i="5"/>
  <c r="O151" i="5"/>
  <c r="I151" i="5"/>
  <c r="F151" i="5"/>
  <c r="A151" i="5"/>
  <c r="N149" i="5"/>
  <c r="F149" i="5"/>
  <c r="F147" i="5"/>
  <c r="F146" i="5"/>
  <c r="T145" i="5"/>
  <c r="N145" i="5"/>
  <c r="C145" i="5"/>
  <c r="H144" i="5"/>
  <c r="C144" i="5"/>
  <c r="F143" i="5"/>
  <c r="D143" i="5"/>
  <c r="A143" i="5"/>
  <c r="M142" i="5"/>
  <c r="M141" i="5"/>
  <c r="M140" i="5"/>
  <c r="M139" i="5"/>
  <c r="A136" i="5"/>
  <c r="V135" i="5"/>
  <c r="T135" i="5"/>
  <c r="E120" i="5"/>
  <c r="E119" i="5"/>
  <c r="E118" i="5"/>
  <c r="R116" i="5"/>
  <c r="P116" i="5"/>
  <c r="M116" i="5"/>
  <c r="K116" i="5"/>
  <c r="C116" i="5"/>
  <c r="A116" i="5"/>
  <c r="R115" i="5"/>
  <c r="P115" i="5"/>
  <c r="M115" i="5"/>
  <c r="K115" i="5"/>
  <c r="C115" i="5"/>
  <c r="A115" i="5"/>
  <c r="R114" i="5"/>
  <c r="P114" i="5"/>
  <c r="M114" i="5"/>
  <c r="K114" i="5"/>
  <c r="C114" i="5"/>
  <c r="A114" i="5"/>
  <c r="P113" i="5"/>
  <c r="M113" i="5"/>
  <c r="K113" i="5"/>
  <c r="C113" i="5"/>
  <c r="A113" i="5"/>
  <c r="R112" i="5"/>
  <c r="P112" i="5"/>
  <c r="M112" i="5"/>
  <c r="K112" i="5"/>
  <c r="C112" i="5"/>
  <c r="A112" i="5"/>
  <c r="P111" i="5"/>
  <c r="M111" i="5"/>
  <c r="K111" i="5"/>
  <c r="C111" i="5"/>
  <c r="A111" i="5"/>
  <c r="O108" i="5"/>
  <c r="I108" i="5"/>
  <c r="F108" i="5"/>
  <c r="A108" i="5"/>
  <c r="O107" i="5"/>
  <c r="I107" i="5"/>
  <c r="F107" i="5"/>
  <c r="A107" i="5"/>
  <c r="N105" i="5"/>
  <c r="F105" i="5"/>
  <c r="F103" i="5"/>
  <c r="F102" i="5"/>
  <c r="T101" i="5"/>
  <c r="N101" i="5"/>
  <c r="C101" i="5"/>
  <c r="H100" i="5"/>
  <c r="C100" i="5"/>
  <c r="F99" i="5"/>
  <c r="D99" i="5"/>
  <c r="A99" i="5"/>
  <c r="M98" i="5"/>
  <c r="M97" i="5"/>
  <c r="M96" i="5"/>
  <c r="M95" i="5"/>
  <c r="A92" i="5"/>
  <c r="V91" i="5"/>
  <c r="T91" i="5"/>
  <c r="Q128" i="5"/>
  <c r="Q172" i="5" s="1"/>
  <c r="P128" i="5"/>
  <c r="P172" i="5" s="1"/>
  <c r="O128" i="5"/>
  <c r="O172" i="5" s="1"/>
  <c r="N128" i="5"/>
  <c r="N172" i="5" s="1"/>
  <c r="M128" i="5"/>
  <c r="M172" i="5" s="1"/>
  <c r="L128" i="5"/>
  <c r="L172" i="5" s="1"/>
  <c r="F55" i="5"/>
  <c r="D55" i="5"/>
  <c r="A55" i="5"/>
  <c r="M54" i="5"/>
  <c r="M53" i="5"/>
  <c r="M52" i="5"/>
  <c r="M51" i="5"/>
  <c r="V47" i="5"/>
  <c r="T47" i="5"/>
  <c r="U116" i="5"/>
  <c r="U158" i="5"/>
  <c r="U113" i="5"/>
  <c r="U19" i="5"/>
  <c r="U64" i="5" s="1"/>
  <c r="L19" i="5"/>
  <c r="L64" i="5" s="1"/>
  <c r="R151" i="5"/>
  <c r="L18" i="5"/>
  <c r="L63" i="5" s="1"/>
  <c r="U13" i="3" l="1"/>
  <c r="U13" i="6" s="1"/>
  <c r="L108" i="5"/>
  <c r="R111" i="5"/>
  <c r="K31" i="5"/>
  <c r="U115" i="5"/>
  <c r="U160" i="5"/>
  <c r="R108" i="5"/>
  <c r="U152" i="5"/>
  <c r="U108" i="5"/>
  <c r="K30" i="5"/>
  <c r="R155" i="5"/>
  <c r="L107" i="5"/>
  <c r="U112" i="5"/>
  <c r="L152" i="5"/>
  <c r="U157" i="5"/>
  <c r="R107" i="5"/>
  <c r="U114" i="5"/>
  <c r="R152" i="5"/>
  <c r="U159" i="5"/>
  <c r="U18" i="5"/>
  <c r="U63" i="5" s="1"/>
  <c r="L151" i="5"/>
  <c r="U156" i="5"/>
  <c r="P30" i="5" l="1"/>
  <c r="P75" i="5" s="1"/>
  <c r="K75" i="5"/>
  <c r="P31" i="5"/>
  <c r="P76" i="5" s="1"/>
  <c r="K76" i="5"/>
  <c r="K164" i="5"/>
  <c r="K120" i="5"/>
  <c r="K163" i="5"/>
  <c r="K119" i="5"/>
  <c r="U111" i="5"/>
  <c r="U28" i="5"/>
  <c r="U155" i="5"/>
  <c r="U107" i="5"/>
  <c r="U151" i="5"/>
  <c r="U163" i="5"/>
  <c r="U119" i="5"/>
  <c r="U164" i="5" l="1"/>
  <c r="U120" i="5"/>
  <c r="K29" i="5"/>
  <c r="U117" i="5"/>
  <c r="U161" i="5"/>
  <c r="P120" i="5"/>
  <c r="P164" i="5"/>
  <c r="P163" i="5"/>
  <c r="P119" i="5"/>
  <c r="P29" i="5" l="1"/>
  <c r="P74" i="5" s="1"/>
  <c r="K74" i="5"/>
  <c r="K118" i="5"/>
  <c r="K32" i="5"/>
  <c r="K162" i="5"/>
  <c r="Z28" i="5" l="1"/>
  <c r="K77" i="5"/>
  <c r="U162" i="5"/>
  <c r="U121" i="5"/>
  <c r="U118" i="5"/>
  <c r="K121" i="5"/>
  <c r="K165" i="5"/>
  <c r="P32" i="5"/>
  <c r="P77" i="5" s="1"/>
  <c r="P162" i="5"/>
  <c r="P118" i="5"/>
  <c r="A7" i="5" l="1"/>
  <c r="Z7" i="5" s="1"/>
  <c r="U165" i="5"/>
  <c r="P121" i="5"/>
  <c r="P165" i="5"/>
  <c r="A140" i="5" l="1"/>
  <c r="A52" i="5"/>
  <c r="A96" i="5"/>
  <c r="U17" i="6"/>
  <c r="U40" i="6" s="1"/>
  <c r="U41" i="6" s="1"/>
  <c r="K12" i="2"/>
  <c r="I12" i="7"/>
  <c r="G12" i="2"/>
  <c r="K38" i="2" l="1"/>
  <c r="K12" i="7"/>
  <c r="G38" i="2"/>
  <c r="G12" i="7"/>
  <c r="U40" i="3"/>
  <c r="U41" i="3" s="1"/>
  <c r="AK8" i="3"/>
  <c r="AN8" i="3" s="1"/>
  <c r="M12" i="2"/>
  <c r="I38" i="2"/>
  <c r="U11" i="3" l="1"/>
  <c r="U11" i="6" s="1"/>
  <c r="U12" i="3"/>
  <c r="U12" i="6" s="1"/>
  <c r="G39" i="2"/>
  <c r="G39" i="7" s="1"/>
  <c r="G38" i="7"/>
  <c r="I39" i="2"/>
  <c r="I39" i="7" s="1"/>
  <c r="I38" i="7"/>
  <c r="K39" i="2"/>
  <c r="K39" i="7" s="1"/>
  <c r="K38" i="7"/>
  <c r="M38" i="2"/>
  <c r="M12" i="7"/>
  <c r="U14" i="6" l="1"/>
  <c r="U14" i="3"/>
  <c r="AA14" i="3" s="1"/>
  <c r="M39" i="2"/>
  <c r="M39" i="7" s="1"/>
  <c r="M38" i="7"/>
</calcChain>
</file>

<file path=xl/comments1.xml><?xml version="1.0" encoding="utf-8"?>
<comments xmlns="http://schemas.openxmlformats.org/spreadsheetml/2006/main">
  <authors>
    <author>中家　哲啓</author>
    <author>河原　遵人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
　常盤工業株式会社
　共同企業体三郷共同アスコン
　共同企業体墨田アスコン</t>
        </r>
      </text>
    </comment>
    <comment ref="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銀行の種類をお選び下さい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適格請求書は登録番号を入力
免税事業者は入力なし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</commentList>
</comments>
</file>

<file path=xl/comments2.xml><?xml version="1.0" encoding="utf-8"?>
<comments xmlns="http://schemas.openxmlformats.org/spreadsheetml/2006/main">
  <authors>
    <author>中家　哲啓</author>
    <author>河原　遵人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
　常盤工業株式会社
　共同企業体三郷共同アスコン
　共同企業体墨田アスコン</t>
        </r>
      </text>
    </comment>
    <comment ref="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銀行の種類をお選び下さい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適格請求書は登録番号を入力
免税事業者は入力なし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</commentList>
</comments>
</file>

<file path=xl/comments3.xml><?xml version="1.0" encoding="utf-8"?>
<comments xmlns="http://schemas.openxmlformats.org/spreadsheetml/2006/main">
  <authors>
    <author>中家　哲啓</author>
    <author>河原　遵人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
　常盤工業株式会社
　共同企業体三郷共同アスコン
　共同企業体墨田アスコン</t>
        </r>
      </text>
    </comment>
    <comment ref="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銀行の種類をお選び下さい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適格請求書は登録番号を入力
免税事業者は入力なし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</commentList>
</comments>
</file>

<file path=xl/comments4.xml><?xml version="1.0" encoding="utf-8"?>
<comments xmlns="http://schemas.openxmlformats.org/spreadsheetml/2006/main">
  <authors>
    <author>中家　哲啓</author>
    <author>河原　遵人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
　常盤工業株式会社
　共同企業体三郷共同アスコン
　共同企業体墨田アスコン</t>
        </r>
      </text>
    </comment>
    <comment ref="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銀行の種類をお選び下さい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適格請求書は登録番号を入力
免税事業者は入力なし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適用税率を選択</t>
        </r>
      </text>
    </comment>
  </commentList>
</comments>
</file>

<file path=xl/comments5.xml><?xml version="1.0" encoding="utf-8"?>
<comments xmlns="http://schemas.openxmlformats.org/spreadsheetml/2006/main">
  <authors>
    <author>中家　哲啓</author>
  </authors>
  <commentList>
    <comment ref="T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和暦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　選択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適用税率　選択</t>
        </r>
      </text>
    </comment>
  </commentList>
</comments>
</file>

<file path=xl/comments6.xml><?xml version="1.0" encoding="utf-8"?>
<comments xmlns="http://schemas.openxmlformats.org/spreadsheetml/2006/main">
  <authors>
    <author>中家　哲啓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<sst xmlns="http://schemas.openxmlformats.org/spreadsheetml/2006/main" count="940" uniqueCount="183">
  <si>
    <t>（２）　請　求　書</t>
    <rPh sb="4" eb="5">
      <t>ショウ</t>
    </rPh>
    <rPh sb="6" eb="7">
      <t>モトム</t>
    </rPh>
    <rPh sb="8" eb="9">
      <t>ショ</t>
    </rPh>
    <phoneticPr fontId="2"/>
  </si>
  <si>
    <t>取引先コード</t>
    <rPh sb="0" eb="2">
      <t>トリヒキ</t>
    </rPh>
    <rPh sb="2" eb="3">
      <t>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</si>
  <si>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</si>
  <si>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</si>
  <si>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</si>
  <si>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工事番号</t>
    <rPh sb="0" eb="2">
      <t>コウジ</t>
    </rPh>
    <rPh sb="2" eb="4">
      <t>バンゴウ</t>
    </rPh>
    <phoneticPr fontId="2"/>
  </si>
  <si>
    <t>支店</t>
    <rPh sb="0" eb="2">
      <t>シテン</t>
    </rPh>
    <phoneticPr fontId="2"/>
  </si>
  <si>
    <t>〒</t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</si>
  <si>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</si>
  <si>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</si>
  <si>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</si>
  <si>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</si>
  <si>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</si>
  <si>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㊞</t>
    <phoneticPr fontId="2"/>
  </si>
  <si>
    <t>ＴＥＬ</t>
  </si>
  <si>
    <t>ＦＡＸ</t>
  </si>
  <si>
    <t>（請　　求　　内　　訳）</t>
    <rPh sb="1" eb="2">
      <t>ショウ</t>
    </rPh>
    <rPh sb="4" eb="5">
      <t>モトム</t>
    </rPh>
    <rPh sb="7" eb="8">
      <t>ナイ</t>
    </rPh>
    <rPh sb="10" eb="11">
      <t>ヤク</t>
    </rPh>
    <phoneticPr fontId="2"/>
  </si>
  <si>
    <t>月／日</t>
    <rPh sb="0" eb="1">
      <t>ツキ</t>
    </rPh>
    <rPh sb="2" eb="3">
      <t>ニチ</t>
    </rPh>
    <phoneticPr fontId="2"/>
  </si>
  <si>
    <t>数　量</t>
    <rPh sb="0" eb="1">
      <t>スウ</t>
    </rPh>
    <rPh sb="2" eb="3">
      <t>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</si>
  <si>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</si>
  <si>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</si>
  <si>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</si>
  <si>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承　認　印　欄</t>
    <rPh sb="0" eb="1">
      <t>ショウ</t>
    </rPh>
    <rPh sb="2" eb="3">
      <t>ニン</t>
    </rPh>
    <rPh sb="4" eb="5">
      <t>イン</t>
    </rPh>
    <rPh sb="6" eb="7">
      <t>ラン</t>
    </rPh>
    <phoneticPr fontId="2"/>
  </si>
  <si>
    <t>支払
内訳</t>
    <rPh sb="0" eb="2">
      <t>シハライ</t>
    </rPh>
    <rPh sb="3" eb="5">
      <t>ウチワケ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</si>
  <si>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</si>
  <si>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</si>
  <si>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</si>
  <si>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</si>
  <si>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</si>
  <si>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登録番号</t>
    <rPh sb="0" eb="4">
      <t>トウロクバンゴウ</t>
    </rPh>
    <phoneticPr fontId="2"/>
  </si>
  <si>
    <t>備考</t>
    <rPh sb="0" eb="2">
      <t>ビコウ</t>
    </rPh>
    <phoneticPr fontId="2"/>
  </si>
  <si>
    <t>品　名　</t>
    <rPh sb="0" eb="1">
      <t>ヒン</t>
    </rPh>
    <rPh sb="2" eb="3">
      <t>ナ</t>
    </rPh>
    <phoneticPr fontId="2"/>
  </si>
  <si>
    <t>NO</t>
    <phoneticPr fontId="2"/>
  </si>
  <si>
    <t>下記のとおりご請求いたします。</t>
    <rPh sb="0" eb="2">
      <t>カキ</t>
    </rPh>
    <rPh sb="7" eb="9">
      <t>セイキュウ</t>
    </rPh>
    <phoneticPr fontId="2"/>
  </si>
  <si>
    <t>請求金額（税込）</t>
    <rPh sb="0" eb="4">
      <t>セイキュウキンガク</t>
    </rPh>
    <rPh sb="5" eb="7">
      <t>ゼイコミ</t>
    </rPh>
    <phoneticPr fontId="2"/>
  </si>
  <si>
    <t>-</t>
    <phoneticPr fontId="2"/>
  </si>
  <si>
    <t>（３）　請　求　書</t>
    <rPh sb="4" eb="5">
      <t>ショウ</t>
    </rPh>
    <rPh sb="6" eb="7">
      <t>モトム</t>
    </rPh>
    <rPh sb="8" eb="9">
      <t>ショ</t>
    </rPh>
    <phoneticPr fontId="2"/>
  </si>
  <si>
    <t>（４）　請　求　書</t>
    <rPh sb="4" eb="5">
      <t>ショウ</t>
    </rPh>
    <rPh sb="6" eb="7">
      <t>モトム</t>
    </rPh>
    <rPh sb="8" eb="9">
      <t>ショ</t>
    </rPh>
    <phoneticPr fontId="2"/>
  </si>
  <si>
    <t>⑦　　労務請求の場合は、指定の内訳書（出面）に記入の上、３部添付してください。</t>
    <rPh sb="3" eb="5">
      <t>ロウム</t>
    </rPh>
    <rPh sb="5" eb="7">
      <t>セイキュウ</t>
    </rPh>
    <rPh sb="8" eb="10">
      <t>バアイ</t>
    </rPh>
    <rPh sb="12" eb="14">
      <t>シテイ</t>
    </rPh>
    <rPh sb="15" eb="18">
      <t>ウチワケショ</t>
    </rPh>
    <rPh sb="19" eb="20">
      <t>デ</t>
    </rPh>
    <rPh sb="20" eb="21">
      <t>メン</t>
    </rPh>
    <rPh sb="23" eb="25">
      <t>キニュウ</t>
    </rPh>
    <rPh sb="26" eb="27">
      <t>ウエ</t>
    </rPh>
    <rPh sb="29" eb="30">
      <t>ブ</t>
    </rPh>
    <rPh sb="30" eb="32">
      <t>テンプ</t>
    </rPh>
    <phoneticPr fontId="1"/>
  </si>
  <si>
    <t>⑤　　４枚1組で、所要事項をもれなく記入の上、業者控を除き３部提出してください。</t>
    <rPh sb="4" eb="5">
      <t>マイ</t>
    </rPh>
    <rPh sb="6" eb="7">
      <t>クミ</t>
    </rPh>
    <rPh sb="9" eb="11">
      <t>ショヨウ</t>
    </rPh>
    <rPh sb="11" eb="13">
      <t>ジコウ</t>
    </rPh>
    <rPh sb="18" eb="20">
      <t>キニュウ</t>
    </rPh>
    <rPh sb="21" eb="22">
      <t>ウエ</t>
    </rPh>
    <rPh sb="23" eb="25">
      <t>ギョウシャ</t>
    </rPh>
    <rPh sb="25" eb="26">
      <t>ヒカエ</t>
    </rPh>
    <rPh sb="27" eb="28">
      <t>ノゾ</t>
    </rPh>
    <rPh sb="30" eb="31">
      <t>ブ</t>
    </rPh>
    <rPh sb="31" eb="33">
      <t>テイシュツ</t>
    </rPh>
    <phoneticPr fontId="1"/>
  </si>
  <si>
    <t>③　　取引コード　　→</t>
    <rPh sb="3" eb="5">
      <t>トリヒキ</t>
    </rPh>
    <phoneticPr fontId="2"/>
  </si>
  <si>
    <t>②　　毎月、指定期日までに所轄部署に必着のこと。なお、指定期日を経過したものは、当該月の支払対象になりません。</t>
    <rPh sb="3" eb="5">
      <t>マイツキ</t>
    </rPh>
    <rPh sb="6" eb="8">
      <t>シテイ</t>
    </rPh>
    <rPh sb="8" eb="10">
      <t>キジツ</t>
    </rPh>
    <rPh sb="13" eb="15">
      <t>ショカツ</t>
    </rPh>
    <rPh sb="15" eb="17">
      <t>ブショ</t>
    </rPh>
    <rPh sb="18" eb="20">
      <t>ヒッチャク</t>
    </rPh>
    <rPh sb="27" eb="29">
      <t>シテイ</t>
    </rPh>
    <rPh sb="29" eb="31">
      <t>キジツ</t>
    </rPh>
    <rPh sb="32" eb="34">
      <t>ケイカ</t>
    </rPh>
    <rPh sb="40" eb="42">
      <t>トウガイ</t>
    </rPh>
    <rPh sb="42" eb="43">
      <t>ツキ</t>
    </rPh>
    <rPh sb="44" eb="46">
      <t>シハライ</t>
    </rPh>
    <rPh sb="46" eb="48">
      <t>タイショウ</t>
    </rPh>
    <phoneticPr fontId="1"/>
  </si>
  <si>
    <t>①　　各現場毎に（１）請求書の着色部分に記入し提出してください。</t>
    <rPh sb="3" eb="6">
      <t>カクゲンバ</t>
    </rPh>
    <rPh sb="6" eb="7">
      <t>ゴト</t>
    </rPh>
    <rPh sb="11" eb="13">
      <t>セイキュウ</t>
    </rPh>
    <rPh sb="13" eb="14">
      <t>ショ</t>
    </rPh>
    <rPh sb="15" eb="17">
      <t>チャクショク</t>
    </rPh>
    <rPh sb="17" eb="19">
      <t>ブブン</t>
    </rPh>
    <rPh sb="20" eb="22">
      <t>キニュウ</t>
    </rPh>
    <rPh sb="23" eb="25">
      <t>テイシュツ</t>
    </rPh>
    <phoneticPr fontId="1"/>
  </si>
  <si>
    <t>【　請求書用紙記入要領　】</t>
    <rPh sb="2" eb="4">
      <t>セイキュウ</t>
    </rPh>
    <rPh sb="4" eb="5">
      <t>ショ</t>
    </rPh>
    <rPh sb="5" eb="7">
      <t>ヨウシ</t>
    </rPh>
    <rPh sb="7" eb="9">
      <t>キニュウ</t>
    </rPh>
    <rPh sb="9" eb="11">
      <t>ヨウリョウ</t>
    </rPh>
    <phoneticPr fontId="1"/>
  </si>
  <si>
    <t>(税込)</t>
    <rPh sb="1" eb="3">
      <t>ゼイコ</t>
    </rPh>
    <phoneticPr fontId="2"/>
  </si>
  <si>
    <t>営業所・工場　控</t>
    <rPh sb="0" eb="3">
      <t>エイギョウショ</t>
    </rPh>
    <rPh sb="4" eb="6">
      <t>コウジョウ</t>
    </rPh>
    <rPh sb="7" eb="8">
      <t>ヒカエ</t>
    </rPh>
    <phoneticPr fontId="2"/>
  </si>
  <si>
    <t>軽減8%</t>
    <rPh sb="0" eb="2">
      <t>ケイゲン</t>
    </rPh>
    <phoneticPr fontId="2"/>
  </si>
  <si>
    <t>(税抜)</t>
    <rPh sb="1" eb="3">
      <t>ゼイヌ</t>
    </rPh>
    <phoneticPr fontId="2"/>
  </si>
  <si>
    <t>対象</t>
    <rPh sb="0" eb="2">
      <t>タイショウ</t>
    </rPh>
    <phoneticPr fontId="2"/>
  </si>
  <si>
    <t>　　　請　求　内　訳　書　　（外注用）　　　</t>
    <rPh sb="3" eb="4">
      <t>ショウ</t>
    </rPh>
    <rPh sb="5" eb="6">
      <t>モトム</t>
    </rPh>
    <rPh sb="7" eb="8">
      <t>ナイ</t>
    </rPh>
    <rPh sb="9" eb="10">
      <t>ヤク</t>
    </rPh>
    <rPh sb="11" eb="12">
      <t>ショ</t>
    </rPh>
    <rPh sb="15" eb="17">
      <t>ガイチュウ</t>
    </rPh>
    <rPh sb="17" eb="18">
      <t>ヨウ</t>
    </rPh>
    <phoneticPr fontId="14"/>
  </si>
  <si>
    <t>工事番号</t>
    <rPh sb="0" eb="2">
      <t>コウジ</t>
    </rPh>
    <rPh sb="2" eb="4">
      <t>バンゴウ</t>
    </rPh>
    <phoneticPr fontId="14"/>
  </si>
  <si>
    <t>工事件名</t>
    <rPh sb="0" eb="2">
      <t>コウジ</t>
    </rPh>
    <rPh sb="2" eb="4">
      <t>ケンメイ</t>
    </rPh>
    <phoneticPr fontId="14"/>
  </si>
  <si>
    <t>月日</t>
    <rPh sb="0" eb="1">
      <t>ガツ</t>
    </rPh>
    <rPh sb="1" eb="2">
      <t>ニチ</t>
    </rPh>
    <phoneticPr fontId="14"/>
  </si>
  <si>
    <t>工　　　種</t>
    <rPh sb="0" eb="1">
      <t>コウ</t>
    </rPh>
    <rPh sb="4" eb="5">
      <t>シュ</t>
    </rPh>
    <phoneticPr fontId="14"/>
  </si>
  <si>
    <t>注　文　金　額</t>
    <rPh sb="0" eb="1">
      <t>チュウ</t>
    </rPh>
    <rPh sb="2" eb="3">
      <t>ブン</t>
    </rPh>
    <rPh sb="4" eb="5">
      <t>カネ</t>
    </rPh>
    <rPh sb="6" eb="7">
      <t>ガク</t>
    </rPh>
    <phoneticPr fontId="14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</si>
  <si>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14"/>
  </si>
  <si>
    <t>今回請求金額</t>
    <rPh sb="0" eb="2">
      <t>コンカイ</t>
    </rPh>
    <rPh sb="2" eb="4">
      <t>セイキュウ</t>
    </rPh>
    <rPh sb="4" eb="6">
      <t>キンガク</t>
    </rPh>
    <phoneticPr fontId="14"/>
  </si>
  <si>
    <t>請求金額累計</t>
    <rPh sb="0" eb="2">
      <t>セイキュウ</t>
    </rPh>
    <rPh sb="2" eb="4">
      <t>キンガク</t>
    </rPh>
    <rPh sb="4" eb="6">
      <t>ルイケイ</t>
    </rPh>
    <phoneticPr fontId="14"/>
  </si>
  <si>
    <t>数量</t>
    <rPh sb="0" eb="2">
      <t>スウリョウ</t>
    </rPh>
    <phoneticPr fontId="14"/>
  </si>
  <si>
    <t>単価</t>
    <rPh sb="0" eb="2">
      <t>タンカ</t>
    </rPh>
    <phoneticPr fontId="14"/>
  </si>
  <si>
    <t>金　　額</t>
    <rPh sb="0" eb="1">
      <t>キン</t>
    </rPh>
    <rPh sb="3" eb="4">
      <t>ガク</t>
    </rPh>
    <phoneticPr fontId="14"/>
  </si>
  <si>
    <t>小　　計</t>
    <rPh sb="0" eb="1">
      <t>ショウ</t>
    </rPh>
    <rPh sb="3" eb="4">
      <t>ケイ</t>
    </rPh>
    <phoneticPr fontId="14"/>
  </si>
  <si>
    <t>合　　計</t>
    <rPh sb="0" eb="1">
      <t>ゴウ</t>
    </rPh>
    <rPh sb="3" eb="4">
      <t>ケイ</t>
    </rPh>
    <phoneticPr fontId="14"/>
  </si>
  <si>
    <t>※注）請求内訳書は、全て税抜きで記載の上、３枚提出してください。</t>
    <rPh sb="1" eb="2">
      <t>チュウ</t>
    </rPh>
    <rPh sb="3" eb="5">
      <t>セイキュウ</t>
    </rPh>
    <rPh sb="5" eb="8">
      <t>ウチワケショ</t>
    </rPh>
    <rPh sb="10" eb="11">
      <t>スベ</t>
    </rPh>
    <rPh sb="12" eb="13">
      <t>ゼイ</t>
    </rPh>
    <rPh sb="13" eb="14">
      <t>ヌ</t>
    </rPh>
    <rPh sb="16" eb="18">
      <t>キサイ</t>
    </rPh>
    <rPh sb="19" eb="20">
      <t>ウエ</t>
    </rPh>
    <rPh sb="22" eb="23">
      <t>マイ</t>
    </rPh>
    <rPh sb="23" eb="25">
      <t>テイシュツ</t>
    </rPh>
    <phoneticPr fontId="14"/>
  </si>
  <si>
    <t>　　　請  求  内  訳  書　（材料用）　　　</t>
    <rPh sb="3" eb="4">
      <t>ショウ</t>
    </rPh>
    <rPh sb="6" eb="7">
      <t>モトム</t>
    </rPh>
    <rPh sb="9" eb="10">
      <t>ナイ</t>
    </rPh>
    <rPh sb="12" eb="13">
      <t>ヤク</t>
    </rPh>
    <rPh sb="15" eb="16">
      <t>ショ</t>
    </rPh>
    <rPh sb="18" eb="20">
      <t>ザイリョウ</t>
    </rPh>
    <rPh sb="20" eb="21">
      <t>ヨウ</t>
    </rPh>
    <phoneticPr fontId="14"/>
  </si>
  <si>
    <t>月／日</t>
    <rPh sb="0" eb="1">
      <t>ツキ</t>
    </rPh>
    <rPh sb="2" eb="3">
      <t>ヒ</t>
    </rPh>
    <phoneticPr fontId="14"/>
  </si>
  <si>
    <t>品名（仕様・形状・寸法）</t>
    <rPh sb="0" eb="2">
      <t>ヒンメイ</t>
    </rPh>
    <rPh sb="3" eb="5">
      <t>シヨウ</t>
    </rPh>
    <rPh sb="6" eb="8">
      <t>ケイジョウ</t>
    </rPh>
    <rPh sb="9" eb="11">
      <t>スンポウ</t>
    </rPh>
    <phoneticPr fontId="14"/>
  </si>
  <si>
    <t>単位</t>
    <rPh sb="0" eb="2">
      <t>タンイ</t>
    </rPh>
    <phoneticPr fontId="14"/>
  </si>
  <si>
    <t>単　　価</t>
    <rPh sb="0" eb="1">
      <t>タン</t>
    </rPh>
    <rPh sb="3" eb="4">
      <t>アタイ</t>
    </rPh>
    <phoneticPr fontId="14"/>
  </si>
  <si>
    <t>御 中</t>
    <rPh sb="0" eb="1">
      <t>オン</t>
    </rPh>
    <rPh sb="2" eb="3">
      <t>ナカ</t>
    </rPh>
    <phoneticPr fontId="2"/>
  </si>
  <si>
    <t>銀行</t>
  </si>
  <si>
    <t>口　座　名　義</t>
    <rPh sb="0" eb="1">
      <t>クチ</t>
    </rPh>
    <rPh sb="2" eb="3">
      <t>ザ</t>
    </rPh>
    <rPh sb="4" eb="5">
      <t>ナ</t>
    </rPh>
    <rPh sb="6" eb="7">
      <t>タダシ</t>
    </rPh>
    <phoneticPr fontId="2"/>
  </si>
  <si>
    <t>口 座 名 義 (ﾌﾘｶﾞﾅ)</t>
    <rPh sb="0" eb="1">
      <t>クチ</t>
    </rPh>
    <rPh sb="2" eb="3">
      <t>ザ</t>
    </rPh>
    <rPh sb="4" eb="5">
      <t>ナ</t>
    </rPh>
    <rPh sb="6" eb="7">
      <t>タダシ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</si>
  <si>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</si>
  <si>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2"/>
  </si>
  <si>
    <t>④今回請求金額
( 税 抜 )</t>
    <rPh sb="1" eb="3">
      <t>コンカイ</t>
    </rPh>
    <rPh sb="3" eb="5">
      <t>セイキュウ</t>
    </rPh>
    <rPh sb="5" eb="7">
      <t>キンガク</t>
    </rPh>
    <rPh sb="10" eb="11">
      <t>ゼイ</t>
    </rPh>
    <rPh sb="12" eb="13">
      <t>ヌ</t>
    </rPh>
    <phoneticPr fontId="2"/>
  </si>
  <si>
    <t>① 注 文 金 額　　　　( 税 込 )</t>
    <rPh sb="2" eb="3">
      <t>チュウ</t>
    </rPh>
    <rPh sb="4" eb="5">
      <t>ブン</t>
    </rPh>
    <rPh sb="6" eb="7">
      <t>キン</t>
    </rPh>
    <rPh sb="8" eb="9">
      <t>ガク</t>
    </rPh>
    <rPh sb="15" eb="16">
      <t>ゼイ</t>
    </rPh>
    <rPh sb="17" eb="18">
      <t>コ</t>
    </rPh>
    <phoneticPr fontId="2"/>
  </si>
  <si>
    <t>②前回迄請求
金額 ( 税 込 )</t>
    <rPh sb="1" eb="3">
      <t>ゼンカイ</t>
    </rPh>
    <rPh sb="3" eb="4">
      <t>マデ</t>
    </rPh>
    <rPh sb="4" eb="6">
      <t>セイキュウ</t>
    </rPh>
    <rPh sb="7" eb="9">
      <t>キンガク</t>
    </rPh>
    <rPh sb="12" eb="13">
      <t>ゼイ</t>
    </rPh>
    <rPh sb="14" eb="15">
      <t>コ</t>
    </rPh>
    <phoneticPr fontId="2"/>
  </si>
  <si>
    <t>③請求残額　　　　　①-②( 税 込 )</t>
    <rPh sb="1" eb="5">
      <t>セイキュウザンガク</t>
    </rPh>
    <rPh sb="15" eb="16">
      <t>ゼイ</t>
    </rPh>
    <rPh sb="17" eb="18">
      <t>コ</t>
    </rPh>
    <phoneticPr fontId="2"/>
  </si>
  <si>
    <t>⑤消費税額
　 ④×税率</t>
    <rPh sb="1" eb="2">
      <t>ショウ</t>
    </rPh>
    <rPh sb="2" eb="3">
      <t>ヒ</t>
    </rPh>
    <rPh sb="3" eb="4">
      <t>ゼイ</t>
    </rPh>
    <rPh sb="4" eb="5">
      <t>ガク</t>
    </rPh>
    <phoneticPr fontId="2"/>
  </si>
  <si>
    <t>⑥今回請求金額
( 税 込 )</t>
    <rPh sb="1" eb="3">
      <t>コンカイ</t>
    </rPh>
    <rPh sb="3" eb="5">
      <t>セイキュウ</t>
    </rPh>
    <rPh sb="5" eb="7">
      <t>キンガク</t>
    </rPh>
    <rPh sb="10" eb="11">
      <t>ゼイ</t>
    </rPh>
    <rPh sb="12" eb="13">
      <t>コ</t>
    </rPh>
    <phoneticPr fontId="2"/>
  </si>
  <si>
    <t>非課税</t>
    <rPh sb="0" eb="1">
      <t>ヒ</t>
    </rPh>
    <rPh sb="1" eb="3">
      <t>カゼイ</t>
    </rPh>
    <phoneticPr fontId="2"/>
  </si>
  <si>
    <t>不課税</t>
    <rPh sb="0" eb="1">
      <t>フ</t>
    </rPh>
    <rPh sb="1" eb="3">
      <t>カゼイ</t>
    </rPh>
    <phoneticPr fontId="2"/>
  </si>
  <si>
    <t>10%</t>
  </si>
  <si>
    <t>10%</t>
    <phoneticPr fontId="2"/>
  </si>
  <si>
    <t>消費税　小数点以下の処理</t>
    <rPh sb="0" eb="3">
      <t>ショウヒゼイ</t>
    </rPh>
    <rPh sb="4" eb="7">
      <t>ショウスウテン</t>
    </rPh>
    <rPh sb="7" eb="9">
      <t>イカ</t>
    </rPh>
    <rPh sb="10" eb="12">
      <t>ショリ</t>
    </rPh>
    <phoneticPr fontId="2"/>
  </si>
  <si>
    <t>貴 社 控</t>
    <rPh sb="0" eb="1">
      <t>キ</t>
    </rPh>
    <rPh sb="2" eb="3">
      <t>シャ</t>
    </rPh>
    <rPh sb="4" eb="5">
      <t>ヒカエ</t>
    </rPh>
    <phoneticPr fontId="2"/>
  </si>
  <si>
    <t>支 店 経 理　控</t>
    <rPh sb="0" eb="1">
      <t>シ</t>
    </rPh>
    <rPh sb="2" eb="3">
      <t>ミセ</t>
    </rPh>
    <rPh sb="4" eb="5">
      <t>ヘ</t>
    </rPh>
    <rPh sb="6" eb="7">
      <t>リ</t>
    </rPh>
    <rPh sb="8" eb="9">
      <t>ヒカエ</t>
    </rPh>
    <phoneticPr fontId="2"/>
  </si>
  <si>
    <t>受付№</t>
    <rPh sb="0" eb="2">
      <t>ウケツケ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</si>
  <si>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</si>
  <si>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</si>
  <si>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％</t>
    <phoneticPr fontId="2"/>
  </si>
  <si>
    <t>日　付</t>
    <rPh sb="0" eb="1">
      <t>ニチ</t>
    </rPh>
    <rPh sb="2" eb="3">
      <t>ヅケ</t>
    </rPh>
    <phoneticPr fontId="2"/>
  </si>
  <si>
    <t>部　門</t>
    <rPh sb="0" eb="1">
      <t>ブ</t>
    </rPh>
    <rPh sb="2" eb="3">
      <t>モン</t>
    </rPh>
    <phoneticPr fontId="2"/>
  </si>
  <si>
    <t>現　場　控</t>
    <rPh sb="0" eb="1">
      <t>ゲン</t>
    </rPh>
    <rPh sb="2" eb="3">
      <t>バ</t>
    </rPh>
    <rPh sb="4" eb="5">
      <t>ヒカエ</t>
    </rPh>
    <phoneticPr fontId="2"/>
  </si>
  <si>
    <t>8%</t>
    <phoneticPr fontId="2"/>
  </si>
  <si>
    <t>5%</t>
    <phoneticPr fontId="2"/>
  </si>
  <si>
    <t>常 盤 工 業 株 式 会 社</t>
  </si>
  <si>
    <t>式</t>
    <rPh sb="0" eb="1">
      <t>シキ</t>
    </rPh>
    <phoneticPr fontId="2"/>
  </si>
  <si>
    <t>貴 社 名：</t>
    <rPh sb="0" eb="1">
      <t>キ</t>
    </rPh>
    <rPh sb="2" eb="3">
      <t>シャ</t>
    </rPh>
    <rPh sb="4" eb="5">
      <t>メイ</t>
    </rPh>
    <phoneticPr fontId="14"/>
  </si>
  <si>
    <t>軽減8%</t>
  </si>
  <si>
    <t>軽減8%</t>
    <rPh sb="0" eb="2">
      <t>ケイゲン</t>
    </rPh>
    <phoneticPr fontId="2"/>
  </si>
  <si>
    <t>8%</t>
    <phoneticPr fontId="2"/>
  </si>
  <si>
    <t>5%</t>
    <phoneticPr fontId="2"/>
  </si>
  <si>
    <t>非課税</t>
    <rPh sb="0" eb="1">
      <t>ヒ</t>
    </rPh>
    <rPh sb="1" eb="3">
      <t>カゼイ</t>
    </rPh>
    <phoneticPr fontId="2"/>
  </si>
  <si>
    <t>不課税</t>
    <rPh sb="0" eb="1">
      <t>フ</t>
    </rPh>
    <rPh sb="1" eb="3">
      <t>カゼイ</t>
    </rPh>
    <phoneticPr fontId="2"/>
  </si>
  <si>
    <t>１枚目</t>
    <rPh sb="1" eb="3">
      <t>マイメ</t>
    </rPh>
    <phoneticPr fontId="2"/>
  </si>
  <si>
    <t>２枚目</t>
    <rPh sb="1" eb="3">
      <t>マイメ</t>
    </rPh>
    <phoneticPr fontId="2"/>
  </si>
  <si>
    <t>３枚目</t>
    <rPh sb="1" eb="3">
      <t>マイメ</t>
    </rPh>
    <phoneticPr fontId="2"/>
  </si>
  <si>
    <t>合計</t>
    <rPh sb="0" eb="2">
      <t>ゴウケイ</t>
    </rPh>
    <phoneticPr fontId="2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</si>
  <si>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2"/>
  </si>
  <si>
    <t>　契 約 工 事 計　（別紙のとおり）</t>
    <rPh sb="1" eb="2">
      <t>ケイ</t>
    </rPh>
    <rPh sb="3" eb="4">
      <t>ヤク</t>
    </rPh>
    <rPh sb="5" eb="6">
      <t>コウ</t>
    </rPh>
    <rPh sb="7" eb="8">
      <t>コト</t>
    </rPh>
    <rPh sb="9" eb="10">
      <t>ケイ</t>
    </rPh>
    <rPh sb="12" eb="14">
      <t>ベッシ</t>
    </rPh>
    <phoneticPr fontId="2"/>
  </si>
  <si>
    <t>小数点以下四捨五入</t>
  </si>
  <si>
    <t>請求金額（税込）　(A)</t>
    <rPh sb="0" eb="4">
      <t>セイキュウキンガク</t>
    </rPh>
    <rPh sb="5" eb="7">
      <t>ゼイコミ</t>
    </rPh>
    <phoneticPr fontId="2"/>
  </si>
  <si>
    <t>小計　(B)</t>
    <rPh sb="0" eb="2">
      <t>ショウケイ</t>
    </rPh>
    <phoneticPr fontId="2"/>
  </si>
  <si>
    <t>小計　(C)</t>
    <rPh sb="0" eb="1">
      <t>ショウケイ</t>
    </rPh>
    <phoneticPr fontId="2"/>
  </si>
  <si>
    <t>合計　(D)</t>
    <rPh sb="0" eb="2">
      <t>ゴウケイ</t>
    </rPh>
    <phoneticPr fontId="2"/>
  </si>
  <si>
    <t>普通</t>
  </si>
  <si>
    <t>4</t>
    <phoneticPr fontId="2"/>
  </si>
  <si>
    <t>9</t>
    <phoneticPr fontId="2"/>
  </si>
  <si>
    <t>1</t>
    <phoneticPr fontId="2"/>
  </si>
  <si>
    <t>NO.1</t>
    <phoneticPr fontId="2"/>
  </si>
  <si>
    <t>NO.3</t>
    <phoneticPr fontId="2"/>
  </si>
  <si>
    <t>NO.2</t>
    <phoneticPr fontId="2"/>
  </si>
  <si>
    <t>適用税率</t>
    <rPh sb="0" eb="4">
      <t>テキヨウゼイリツ</t>
    </rPh>
    <phoneticPr fontId="2"/>
  </si>
  <si>
    <t>合　　計(B)</t>
    <rPh sb="0" eb="1">
      <t>ゴウ</t>
    </rPh>
    <rPh sb="3" eb="4">
      <t>ケイ</t>
    </rPh>
    <phoneticPr fontId="14"/>
  </si>
  <si>
    <t>適用税率</t>
    <rPh sb="0" eb="4">
      <t>テキヨウゼイリツ</t>
    </rPh>
    <phoneticPr fontId="2"/>
  </si>
  <si>
    <t>T</t>
    <phoneticPr fontId="2"/>
  </si>
  <si>
    <t>（１）　請　求　書　（控）</t>
    <rPh sb="4" eb="5">
      <t>ショウ</t>
    </rPh>
    <rPh sb="6" eb="7">
      <t>モトム</t>
    </rPh>
    <rPh sb="8" eb="9">
      <t>ショ</t>
    </rPh>
    <rPh sb="11" eb="12">
      <t>ヒカ</t>
    </rPh>
    <phoneticPr fontId="2"/>
  </si>
  <si>
    <t>　　　 を３部添付してください。</t>
    <rPh sb="6" eb="7">
      <t>ブ</t>
    </rPh>
    <rPh sb="7" eb="9">
      <t>テンプ</t>
    </rPh>
    <phoneticPr fontId="1"/>
  </si>
  <si>
    <t>⑥　　請求書に記載しきれない場合には、指定の内訳(控)（材料・外注）に記入の上、指定の内訳・提出用（材料・外注）</t>
    <rPh sb="3" eb="6">
      <t>セイキュウショ</t>
    </rPh>
    <rPh sb="7" eb="9">
      <t>キサイ</t>
    </rPh>
    <rPh sb="14" eb="16">
      <t>バアイ</t>
    </rPh>
    <rPh sb="19" eb="21">
      <t>シテイ</t>
    </rPh>
    <rPh sb="22" eb="24">
      <t>ウチワケ</t>
    </rPh>
    <rPh sb="25" eb="26">
      <t>ヒカエ</t>
    </rPh>
    <rPh sb="28" eb="30">
      <t>ザイリョウ</t>
    </rPh>
    <rPh sb="31" eb="33">
      <t>ガイチュウ</t>
    </rPh>
    <rPh sb="35" eb="37">
      <t>キニュウ</t>
    </rPh>
    <rPh sb="38" eb="39">
      <t>ウエ</t>
    </rPh>
    <rPh sb="40" eb="42">
      <t>シテイ</t>
    </rPh>
    <rPh sb="43" eb="45">
      <t>ウチワケ</t>
    </rPh>
    <rPh sb="46" eb="49">
      <t>テイシュツヨウ</t>
    </rPh>
    <rPh sb="50" eb="52">
      <t>ザイリョウ</t>
    </rPh>
    <rPh sb="53" eb="55">
      <t>ガイチュウ</t>
    </rPh>
    <phoneticPr fontId="1"/>
  </si>
  <si>
    <t>適 用 税 率</t>
    <rPh sb="0" eb="1">
      <t>テキ</t>
    </rPh>
    <rPh sb="2" eb="3">
      <t>ヨウ</t>
    </rPh>
    <rPh sb="4" eb="5">
      <t>ゼイ</t>
    </rPh>
    <rPh sb="6" eb="7">
      <t>リツ</t>
    </rPh>
    <phoneticPr fontId="2"/>
  </si>
  <si>
    <t>合計(A)</t>
    <rPh sb="0" eb="2">
      <t>ゴウケイ</t>
    </rPh>
    <phoneticPr fontId="2"/>
  </si>
  <si>
    <t>合計(A)</t>
    <rPh sb="0" eb="1">
      <t>ア</t>
    </rPh>
    <phoneticPr fontId="2"/>
  </si>
  <si>
    <t>　　　請  求  内  訳  書　（材料用）　（控）　　　</t>
    <rPh sb="3" eb="4">
      <t>ショウ</t>
    </rPh>
    <rPh sb="6" eb="7">
      <t>モトム</t>
    </rPh>
    <rPh sb="9" eb="10">
      <t>ナイ</t>
    </rPh>
    <rPh sb="12" eb="13">
      <t>ヤク</t>
    </rPh>
    <rPh sb="15" eb="16">
      <t>ショ</t>
    </rPh>
    <rPh sb="18" eb="20">
      <t>ザイリョウ</t>
    </rPh>
    <rPh sb="20" eb="21">
      <t>ヨウ</t>
    </rPh>
    <rPh sb="24" eb="25">
      <t>ヒカ</t>
    </rPh>
    <phoneticPr fontId="14"/>
  </si>
  <si>
    <t>　　　請　求　内　訳　書　　（外注用）　（控）　</t>
    <rPh sb="3" eb="4">
      <t>ショウ</t>
    </rPh>
    <rPh sb="5" eb="6">
      <t>モトム</t>
    </rPh>
    <rPh sb="7" eb="8">
      <t>ナイ</t>
    </rPh>
    <rPh sb="9" eb="10">
      <t>ヤク</t>
    </rPh>
    <rPh sb="11" eb="12">
      <t>ショ</t>
    </rPh>
    <rPh sb="15" eb="17">
      <t>ガイチュウ</t>
    </rPh>
    <rPh sb="17" eb="18">
      <t>ヨウ</t>
    </rPh>
    <rPh sb="21" eb="22">
      <t>ヒカ</t>
    </rPh>
    <phoneticPr fontId="14"/>
  </si>
  <si>
    <t>適用税率</t>
    <rPh sb="0" eb="4">
      <t>テキヨウゼイリツ</t>
    </rPh>
    <phoneticPr fontId="2"/>
  </si>
  <si>
    <t>←</t>
    <phoneticPr fontId="2"/>
  </si>
  <si>
    <t>↑　小計（Ｂ)　-　小計（Ｃ)</t>
    <rPh sb="2" eb="4">
      <t>ショウケイ</t>
    </rPh>
    <rPh sb="10" eb="12">
      <t>ショウケイ</t>
    </rPh>
    <phoneticPr fontId="2"/>
  </si>
  <si>
    <r>
      <t>←　</t>
    </r>
    <r>
      <rPr>
        <b/>
        <sz val="10"/>
        <color rgb="FFFF0000"/>
        <rFont val="ＭＳ Ｐ明朝"/>
        <family val="1"/>
        <charset val="128"/>
      </rPr>
      <t>適用税率</t>
    </r>
    <r>
      <rPr>
        <sz val="10"/>
        <rFont val="ＭＳ Ｐ明朝"/>
        <family val="1"/>
        <charset val="128"/>
      </rPr>
      <t>が</t>
    </r>
    <r>
      <rPr>
        <b/>
        <sz val="10"/>
        <color rgb="FFFF0000"/>
        <rFont val="ＭＳ Ｐ明朝"/>
        <family val="1"/>
        <charset val="128"/>
      </rPr>
      <t>４種類以上</t>
    </r>
    <r>
      <rPr>
        <sz val="10"/>
        <rFont val="ＭＳ Ｐ明朝"/>
        <family val="1"/>
        <charset val="128"/>
      </rPr>
      <t>ある場合は、別途請求書を作成して下さい</t>
    </r>
    <rPh sb="2" eb="4">
      <t>テキヨウ</t>
    </rPh>
    <rPh sb="4" eb="6">
      <t>ゼイリツ</t>
    </rPh>
    <rPh sb="8" eb="10">
      <t>シュルイ</t>
    </rPh>
    <rPh sb="10" eb="12">
      <t>イジョウ</t>
    </rPh>
    <rPh sb="14" eb="16">
      <t>バアイ</t>
    </rPh>
    <rPh sb="18" eb="20">
      <t>ベット</t>
    </rPh>
    <rPh sb="20" eb="23">
      <t>セイキュウショ</t>
    </rPh>
    <rPh sb="24" eb="26">
      <t>サクセイ</t>
    </rPh>
    <rPh sb="28" eb="29">
      <t>クダ</t>
    </rPh>
    <phoneticPr fontId="2"/>
  </si>
  <si>
    <t>　←　「ゼロ」以外の場合は、「請求金額(A)」と「合計(D)」を確認下さい</t>
    <rPh sb="7" eb="9">
      <t>イガイ</t>
    </rPh>
    <rPh sb="10" eb="12">
      <t>バアイ</t>
    </rPh>
    <rPh sb="15" eb="19">
      <t>セイキュウキンガク</t>
    </rPh>
    <rPh sb="25" eb="27">
      <t>ゴウケイ</t>
    </rPh>
    <rPh sb="32" eb="34">
      <t>カクニン</t>
    </rPh>
    <rPh sb="34" eb="35">
      <t>クダ</t>
    </rPh>
    <phoneticPr fontId="2"/>
  </si>
  <si>
    <t>　←　「ゼロ」以外の場合は、「小計(B)」と「小計(Ｃ)」の適用税率を確認下さい</t>
    <rPh sb="7" eb="9">
      <t>イガイ</t>
    </rPh>
    <rPh sb="10" eb="12">
      <t>バアイ</t>
    </rPh>
    <rPh sb="15" eb="17">
      <t>ショウケイ</t>
    </rPh>
    <rPh sb="23" eb="25">
      <t>ショウケイ</t>
    </rPh>
    <rPh sb="30" eb="34">
      <t>テキヨウゼイリツ</t>
    </rPh>
    <rPh sb="35" eb="37">
      <t>カクニン</t>
    </rPh>
    <rPh sb="37" eb="38">
      <t>クダ</t>
    </rPh>
    <phoneticPr fontId="2"/>
  </si>
  <si>
    <t>←　「ゼロ」以外の場合は、「合計(A)」と「合計(Ｂ)」の適用税率を確認下さい</t>
    <rPh sb="6" eb="8">
      <t>イガイ</t>
    </rPh>
    <rPh sb="9" eb="11">
      <t>バアイ</t>
    </rPh>
    <rPh sb="14" eb="16">
      <t>ゴウケイ</t>
    </rPh>
    <rPh sb="22" eb="24">
      <t>ゴウケイ</t>
    </rPh>
    <phoneticPr fontId="2"/>
  </si>
  <si>
    <t>　←　貴社の該当する消費税処理を選んでください</t>
    <rPh sb="3" eb="5">
      <t>キシャ</t>
    </rPh>
    <rPh sb="6" eb="8">
      <t>ガイトウ</t>
    </rPh>
    <rPh sb="10" eb="15">
      <t>ショウヒゼイショリ</t>
    </rPh>
    <rPh sb="16" eb="17">
      <t>エラ</t>
    </rPh>
    <phoneticPr fontId="2"/>
  </si>
  <si>
    <t>預金種目</t>
    <rPh sb="0" eb="4">
      <t>ヨキンシュモク</t>
    </rPh>
    <phoneticPr fontId="2"/>
  </si>
  <si>
    <t>令和</t>
    <rPh sb="0" eb="2">
      <t>レイワ</t>
    </rPh>
    <phoneticPr fontId="2"/>
  </si>
  <si>
    <t>不課税</t>
  </si>
  <si>
    <t>金額計算時の小数点以下の処理</t>
    <rPh sb="0" eb="2">
      <t>キンガク</t>
    </rPh>
    <rPh sb="2" eb="5">
      <t>ケイサンジ</t>
    </rPh>
    <rPh sb="6" eb="9">
      <t>ショウスウテン</t>
    </rPh>
    <rPh sb="9" eb="11">
      <t>イカ</t>
    </rPh>
    <rPh sb="12" eb="14">
      <t>ショリ</t>
    </rPh>
    <phoneticPr fontId="2"/>
  </si>
  <si>
    <t>小数点以下切り上げ</t>
  </si>
  <si>
    <t>税込</t>
    <rPh sb="0" eb="2">
      <t>ゼイコミ</t>
    </rPh>
    <phoneticPr fontId="2"/>
  </si>
  <si>
    <t>税抜き</t>
    <rPh sb="0" eb="2">
      <t>ゼイヌ</t>
    </rPh>
    <phoneticPr fontId="2"/>
  </si>
  <si>
    <t>小数点以下切り捨て</t>
  </si>
  <si>
    <t>式</t>
    <rPh sb="0" eb="1">
      <t>シキ</t>
    </rPh>
    <phoneticPr fontId="2"/>
  </si>
  <si>
    <t>Ｌ７８９－０１</t>
    <phoneticPr fontId="2"/>
  </si>
  <si>
    <t>Ｌ７８９－１２</t>
    <phoneticPr fontId="2"/>
  </si>
  <si>
    <t>東京</t>
    <rPh sb="0" eb="2">
      <t>トウキョウ</t>
    </rPh>
    <phoneticPr fontId="2"/>
  </si>
  <si>
    <t>市ヶ谷</t>
    <rPh sb="0" eb="3">
      <t>イチガヤ</t>
    </rPh>
    <phoneticPr fontId="2"/>
  </si>
  <si>
    <t>123-0001</t>
    <phoneticPr fontId="2"/>
  </si>
  <si>
    <t>市ヶ谷ビル５02</t>
    <rPh sb="0" eb="3">
      <t>イチガヤ</t>
    </rPh>
    <phoneticPr fontId="2"/>
  </si>
  <si>
    <t>東京都千代田区○○○○○○○12-34</t>
    <rPh sb="0" eb="3">
      <t>トウキョウト</t>
    </rPh>
    <rPh sb="3" eb="7">
      <t>チヨダク</t>
    </rPh>
    <phoneticPr fontId="2"/>
  </si>
  <si>
    <t>市ヶ谷建設株式会社</t>
    <rPh sb="0" eb="3">
      <t>イチガヤ</t>
    </rPh>
    <rPh sb="3" eb="5">
      <t>ケンセツ</t>
    </rPh>
    <rPh sb="5" eb="9">
      <t>カブシキカイシャ</t>
    </rPh>
    <phoneticPr fontId="2"/>
  </si>
  <si>
    <t>03-3215-9874</t>
    <phoneticPr fontId="2"/>
  </si>
  <si>
    <t>03-3215-4785</t>
    <phoneticPr fontId="2"/>
  </si>
  <si>
    <t>ｲﾁｶﾞﾔｹﾝｾﾂｶﾌﾞｼｷｶｲｼｬ</t>
    <phoneticPr fontId="2"/>
  </si>
  <si>
    <t>国道1号線　千代田区○○地区舗装修繕工事</t>
    <rPh sb="0" eb="2">
      <t>コクドウ</t>
    </rPh>
    <rPh sb="3" eb="5">
      <t>ゴウセン</t>
    </rPh>
    <rPh sb="6" eb="10">
      <t>チヨダク</t>
    </rPh>
    <rPh sb="12" eb="14">
      <t>チク</t>
    </rPh>
    <rPh sb="14" eb="20">
      <t>ホソウシュウゼンコウジ</t>
    </rPh>
    <phoneticPr fontId="2"/>
  </si>
  <si>
    <t>Ｌ７８９</t>
    <phoneticPr fontId="2"/>
  </si>
  <si>
    <t>⑧　　記入に際して不明なところは、納品または施工先の当該係員と打合せの上、記入してください。</t>
    <rPh sb="3" eb="5">
      <t>キニュウ</t>
    </rPh>
    <rPh sb="6" eb="7">
      <t>サイ</t>
    </rPh>
    <rPh sb="9" eb="11">
      <t>フメイ</t>
    </rPh>
    <rPh sb="17" eb="19">
      <t>ノウヒン</t>
    </rPh>
    <rPh sb="22" eb="24">
      <t>セコウ</t>
    </rPh>
    <rPh sb="24" eb="25">
      <t>サキ</t>
    </rPh>
    <rPh sb="26" eb="28">
      <t>トウガイ</t>
    </rPh>
    <rPh sb="28" eb="30">
      <t>カカリイン</t>
    </rPh>
    <rPh sb="31" eb="33">
      <t>ウチアワ</t>
    </rPh>
    <rPh sb="35" eb="36">
      <t>ウエ</t>
    </rPh>
    <rPh sb="37" eb="39">
      <t>キニュウ</t>
    </rPh>
    <phoneticPr fontId="1"/>
  </si>
  <si>
    <t>6</t>
    <phoneticPr fontId="2"/>
  </si>
  <si>
    <t>7</t>
    <phoneticPr fontId="2"/>
  </si>
  <si>
    <t>3</t>
    <phoneticPr fontId="2"/>
  </si>
  <si>
    <t>振　込　先</t>
    <rPh sb="0" eb="1">
      <t>シン</t>
    </rPh>
    <rPh sb="2" eb="3">
      <t>コ</t>
    </rPh>
    <rPh sb="4" eb="5">
      <t>サキ</t>
    </rPh>
    <phoneticPr fontId="2"/>
  </si>
  <si>
    <t>密粒13</t>
    <rPh sb="0" eb="2">
      <t>ミツリュウ</t>
    </rPh>
    <phoneticPr fontId="2"/>
  </si>
  <si>
    <t>砕石</t>
    <rPh sb="0" eb="2">
      <t>サイセキ</t>
    </rPh>
    <phoneticPr fontId="2"/>
  </si>
  <si>
    <t>ｔ</t>
    <phoneticPr fontId="2"/>
  </si>
  <si>
    <t>ｍ3</t>
    <phoneticPr fontId="2"/>
  </si>
  <si>
    <t>軽油</t>
    <rPh sb="0" eb="2">
      <t>ケイユ</t>
    </rPh>
    <phoneticPr fontId="2"/>
  </si>
  <si>
    <t>軽油税</t>
    <rPh sb="0" eb="3">
      <t>ケイユゼイ</t>
    </rPh>
    <phoneticPr fontId="2"/>
  </si>
  <si>
    <t>熱中症飴</t>
    <rPh sb="0" eb="3">
      <t>ネッチュウショウ</t>
    </rPh>
    <rPh sb="3" eb="4">
      <t>アメ</t>
    </rPh>
    <phoneticPr fontId="2"/>
  </si>
  <si>
    <t>Ｌ</t>
    <phoneticPr fontId="2"/>
  </si>
  <si>
    <t>袋</t>
    <rPh sb="0" eb="1">
      <t>フクロ</t>
    </rPh>
    <phoneticPr fontId="2"/>
  </si>
  <si>
    <t>別紙明細のとおり</t>
    <rPh sb="0" eb="2">
      <t>ベッシ</t>
    </rPh>
    <rPh sb="2" eb="4">
      <t>メイサイ</t>
    </rPh>
    <phoneticPr fontId="2"/>
  </si>
  <si>
    <t>預金種目</t>
    <rPh sb="0" eb="2">
      <t>ヨキン</t>
    </rPh>
    <rPh sb="2" eb="4">
      <t>シュモク</t>
    </rPh>
    <phoneticPr fontId="2"/>
  </si>
  <si>
    <t>④　　銀行コード・振込銀行・支店・預金種目・口座番号・名義を記入してください。（フリガナも記入してください）</t>
    <rPh sb="3" eb="5">
      <t>ギンコウ</t>
    </rPh>
    <rPh sb="9" eb="11">
      <t>フリコミ</t>
    </rPh>
    <rPh sb="11" eb="13">
      <t>ギンコウ</t>
    </rPh>
    <rPh sb="14" eb="16">
      <t>シテン</t>
    </rPh>
    <rPh sb="17" eb="19">
      <t>ヨキン</t>
    </rPh>
    <rPh sb="19" eb="21">
      <t>シュモク</t>
    </rPh>
    <rPh sb="22" eb="24">
      <t>コウザ</t>
    </rPh>
    <rPh sb="24" eb="26">
      <t>バンゴウ</t>
    </rPh>
    <rPh sb="27" eb="29">
      <t>メイギ</t>
    </rPh>
    <rPh sb="30" eb="32">
      <t>キニュウ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</si>
</sst>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&quot;¥&quot;###\ ###\ ###\ ###"/>
    <numFmt numFmtId="177" formatCode="m/d;@"/>
    <numFmt numFmtId="178" formatCode="#,##0.0;[Red]\-#,##0.0"/>
    <numFmt numFmtId="179" formatCode="[$-411]ggge&quot;年&quot;m&quot;月&quot;d&quot;日&quot;;@"/>
    <numFmt numFmtId="180" formatCode="0_);[Red]\(0\)"/>
    <numFmt numFmtId="181" formatCode="#,##0.0"/>
    <numFmt numFmtId="182" formatCode="&quot;¥&quot;#,##0_);[Red]\(&quot;¥&quot;#,##0\)"/>
    <numFmt numFmtId="183" formatCode="0000"/>
    <numFmt numFmtId="184" formatCode="000"/>
    <numFmt numFmtId="185" formatCode="#,##0;&quot;▲ &quot;#,##0"/>
    <numFmt numFmtId="186" formatCode="#,##0.00;&quot;▲ &quot;#,##0.00"/>
    <numFmt numFmtId="187" formatCode="#,##0.0;&quot;▲ &quot;#,##0.0"/>
    <numFmt numFmtId="188" formatCode="&quot;¥&quot;#,##0;&quot;¥&quot;\▲#,##0.\-"/>
  </numFmts>
  <fonts count="34">
    <font>
      <sz val="11"/>
      <color theme="1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7030A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1C9"/>
        <bgColor indexed="64"/>
      </patternFill>
    </fill>
    <fill>
      <patternFill patternType="solid">
        <fgColor rgb="FFFFF2CC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/>
    <xf numFmtId="0" fontId="16" fillId="0" borderId="0"/>
  </cellStyleXfs>
  <cellXfs count="1006">
    <xf numFmtId="0" fontId="0" fillId="0" borderId="0" xfId="0">
      <alignment vertical="center"/>
    </xf>
    <xf numFmtId="177" fontId="7" fillId="0" borderId="0" xfId="0" applyNumberFormat="1" applyFont="1" applyFill="1" applyBorder="1" applyAlignment="1" applyProtection="1">
      <alignment horizontal="center" vertical="center"/>
      <protection hidden="1"/>
    </xf>
    <xf numFmtId="177" fontId="7" fillId="0" borderId="27" xfId="0" applyNumberFormat="1" applyFont="1" applyFill="1" applyBorder="1" applyAlignment="1" applyProtection="1">
      <alignment horizontal="center" vertical="center"/>
      <protection hidden="1"/>
    </xf>
    <xf numFmtId="177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7" fillId="0" borderId="45" xfId="0" applyNumberFormat="1" applyFont="1" applyFill="1" applyBorder="1" applyAlignment="1" applyProtection="1">
      <alignment horizontal="center" vertical="center" shrinkToFit="1"/>
      <protection hidden="1"/>
    </xf>
    <xf numFmtId="177" fontId="7" fillId="0" borderId="5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11" fillId="0" borderId="0" xfId="3" applyFont="1" applyAlignment="1" applyProtection="1">
      <alignment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178" fontId="17" fillId="0" borderId="0" xfId="1" applyNumberFormat="1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3" fillId="3" borderId="0" xfId="0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hidden="1"/>
    </xf>
    <xf numFmtId="38" fontId="7" fillId="0" borderId="0" xfId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shrinkToFit="1"/>
    </xf>
    <xf numFmtId="0" fontId="7" fillId="0" borderId="5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 textRotation="255"/>
    </xf>
    <xf numFmtId="0" fontId="3" fillId="0" borderId="54" xfId="0" applyFont="1" applyFill="1" applyBorder="1" applyAlignment="1" applyProtection="1">
      <alignment horizontal="center" vertical="center" shrinkToFit="1"/>
    </xf>
    <xf numFmtId="0" fontId="3" fillId="0" borderId="42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 textRotation="255"/>
    </xf>
    <xf numFmtId="49" fontId="8" fillId="3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37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center" vertical="center"/>
    </xf>
    <xf numFmtId="177" fontId="7" fillId="0" borderId="37" xfId="0" applyNumberFormat="1" applyFont="1" applyFill="1" applyBorder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horizontal="center" vertical="center"/>
    </xf>
    <xf numFmtId="38" fontId="11" fillId="0" borderId="0" xfId="1" applyFont="1" applyBorder="1" applyAlignment="1" applyProtection="1">
      <alignment horizontal="center" vertical="center"/>
      <protection locked="0"/>
    </xf>
    <xf numFmtId="38" fontId="11" fillId="0" borderId="0" xfId="1" applyFont="1" applyAlignment="1" applyProtection="1">
      <alignment horizontal="center" vertical="center"/>
      <protection locked="0"/>
    </xf>
    <xf numFmtId="38" fontId="11" fillId="0" borderId="0" xfId="1" applyFont="1" applyBorder="1" applyAlignment="1" applyProtection="1">
      <alignment shrinkToFit="1"/>
    </xf>
    <xf numFmtId="0" fontId="25" fillId="0" borderId="0" xfId="3" applyFont="1" applyBorder="1" applyAlignment="1" applyProtection="1">
      <alignment horizontal="center"/>
      <protection locked="0"/>
    </xf>
    <xf numFmtId="38" fontId="11" fillId="0" borderId="0" xfId="1" applyFont="1" applyBorder="1" applyAlignment="1" applyProtection="1">
      <alignment horizontal="center" vertical="center" shrinkToFit="1"/>
    </xf>
    <xf numFmtId="38" fontId="11" fillId="0" borderId="0" xfId="1" applyFont="1" applyAlignment="1" applyProtection="1">
      <alignment vertical="center"/>
      <protection locked="0"/>
    </xf>
    <xf numFmtId="0" fontId="18" fillId="0" borderId="0" xfId="3" applyFont="1" applyBorder="1" applyAlignment="1" applyProtection="1">
      <alignment horizontal="center"/>
      <protection locked="0"/>
    </xf>
    <xf numFmtId="179" fontId="11" fillId="0" borderId="0" xfId="1" applyNumberFormat="1" applyFont="1" applyBorder="1" applyAlignment="1" applyProtection="1">
      <alignment horizontal="center" vertical="center"/>
      <protection locked="0"/>
    </xf>
    <xf numFmtId="38" fontId="11" fillId="0" borderId="0" xfId="1" applyFont="1" applyAlignment="1" applyProtection="1">
      <alignment horizontal="right" vertical="center"/>
      <protection locked="0"/>
    </xf>
    <xf numFmtId="38" fontId="17" fillId="0" borderId="0" xfId="1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38" fontId="28" fillId="0" borderId="108" xfId="1" applyFont="1" applyBorder="1" applyAlignment="1" applyProtection="1">
      <alignment vertical="center" shrinkToFit="1"/>
    </xf>
    <xf numFmtId="38" fontId="28" fillId="0" borderId="108" xfId="1" applyFont="1" applyFill="1" applyBorder="1" applyAlignment="1" applyProtection="1">
      <alignment vertical="center" shrinkToFit="1"/>
    </xf>
    <xf numFmtId="38" fontId="11" fillId="0" borderId="0" xfId="1" applyFont="1" applyFill="1" applyBorder="1" applyAlignment="1" applyProtection="1">
      <alignment shrinkToFit="1"/>
    </xf>
    <xf numFmtId="38" fontId="11" fillId="0" borderId="0" xfId="1" applyFont="1" applyAlignment="1" applyProtection="1">
      <alignment vertical="center"/>
      <protection locked="0"/>
    </xf>
    <xf numFmtId="38" fontId="11" fillId="0" borderId="44" xfId="1" applyFont="1" applyBorder="1" applyAlignment="1" applyProtection="1">
      <alignment vertical="center"/>
    </xf>
    <xf numFmtId="38" fontId="11" fillId="0" borderId="0" xfId="1" applyFont="1" applyBorder="1" applyAlignment="1" applyProtection="1">
      <alignment vertical="center"/>
    </xf>
    <xf numFmtId="38" fontId="11" fillId="0" borderId="44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</xf>
    <xf numFmtId="38" fontId="7" fillId="0" borderId="20" xfId="1" applyFont="1" applyFill="1" applyBorder="1" applyAlignment="1" applyProtection="1">
      <alignment vertical="center" shrinkToFit="1"/>
      <protection hidden="1"/>
    </xf>
    <xf numFmtId="0" fontId="3" fillId="0" borderId="5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54" xfId="0" applyFont="1" applyFill="1" applyBorder="1" applyAlignment="1" applyProtection="1">
      <alignment vertical="center" shrinkToFit="1"/>
    </xf>
    <xf numFmtId="38" fontId="17" fillId="0" borderId="0" xfId="1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shrinkToFit="1"/>
    </xf>
    <xf numFmtId="0" fontId="17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54" xfId="0" applyFont="1" applyFill="1" applyBorder="1" applyAlignment="1" applyProtection="1">
      <alignment vertical="center" shrinkToFit="1"/>
    </xf>
    <xf numFmtId="0" fontId="3" fillId="3" borderId="54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vertical="center"/>
    </xf>
    <xf numFmtId="0" fontId="3" fillId="3" borderId="54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38" fontId="13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6" xfId="0" applyNumberFormat="1" applyFont="1" applyFill="1" applyBorder="1" applyAlignment="1" applyProtection="1">
      <alignment horizontal="center" vertical="center"/>
    </xf>
    <xf numFmtId="0" fontId="7" fillId="0" borderId="67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textRotation="255" shrinkToFit="1"/>
    </xf>
    <xf numFmtId="0" fontId="7" fillId="0" borderId="3" xfId="0" applyFont="1" applyFill="1" applyBorder="1" applyAlignment="1" applyProtection="1">
      <alignment horizontal="center" vertical="center" textRotation="255" shrinkToFit="1"/>
    </xf>
    <xf numFmtId="0" fontId="7" fillId="0" borderId="13" xfId="0" applyFont="1" applyFill="1" applyBorder="1" applyAlignment="1" applyProtection="1">
      <alignment horizontal="center" vertical="center" textRotation="255" shrinkToFit="1"/>
    </xf>
    <xf numFmtId="0" fontId="7" fillId="0" borderId="15" xfId="0" applyFont="1" applyFill="1" applyBorder="1" applyAlignment="1" applyProtection="1">
      <alignment horizontal="center" vertical="center" textRotation="255" shrinkToFit="1"/>
    </xf>
    <xf numFmtId="0" fontId="7" fillId="0" borderId="7" xfId="0" applyFont="1" applyFill="1" applyBorder="1" applyAlignment="1" applyProtection="1">
      <alignment horizontal="center" vertical="center" textRotation="255" shrinkToFi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textRotation="255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textRotation="255" shrinkToFit="1"/>
    </xf>
    <xf numFmtId="0" fontId="7" fillId="0" borderId="12" xfId="0" applyFont="1" applyFill="1" applyBorder="1" applyAlignment="1" applyProtection="1">
      <alignment horizontal="center" vertical="center" textRotation="255" shrinkToFit="1"/>
    </xf>
    <xf numFmtId="0" fontId="7" fillId="0" borderId="69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8" fillId="0" borderId="0" xfId="3" applyFont="1" applyBorder="1" applyAlignment="1" applyProtection="1">
      <alignment horizontal="center"/>
    </xf>
    <xf numFmtId="0" fontId="11" fillId="0" borderId="0" xfId="3" applyFont="1" applyAlignment="1" applyProtection="1">
      <alignment vertical="center"/>
    </xf>
    <xf numFmtId="0" fontId="25" fillId="0" borderId="0" xfId="3" applyFont="1" applyBorder="1" applyAlignment="1" applyProtection="1">
      <alignment horizontal="center"/>
    </xf>
    <xf numFmtId="0" fontId="19" fillId="0" borderId="0" xfId="3" applyFont="1" applyAlignment="1" applyProtection="1">
      <alignment horizontal="left" vertical="top"/>
    </xf>
    <xf numFmtId="178" fontId="11" fillId="0" borderId="0" xfId="1" applyNumberFormat="1" applyFont="1" applyBorder="1" applyAlignment="1" applyProtection="1">
      <alignment vertical="center"/>
    </xf>
    <xf numFmtId="38" fontId="11" fillId="0" borderId="0" xfId="1" applyFont="1" applyAlignment="1" applyProtection="1">
      <alignment vertical="center"/>
    </xf>
    <xf numFmtId="179" fontId="11" fillId="0" borderId="0" xfId="1" applyNumberFormat="1" applyFont="1" applyBorder="1" applyAlignment="1" applyProtection="1">
      <alignment horizontal="center" vertical="center"/>
    </xf>
    <xf numFmtId="0" fontId="11" fillId="0" borderId="0" xfId="3" applyFont="1" applyBorder="1" applyAlignment="1" applyProtection="1">
      <alignment horizontal="center" shrinkToFit="1"/>
    </xf>
    <xf numFmtId="0" fontId="11" fillId="0" borderId="0" xfId="3" applyFont="1" applyFill="1" applyBorder="1" applyAlignment="1" applyProtection="1">
      <alignment vertical="center" wrapText="1"/>
    </xf>
    <xf numFmtId="38" fontId="11" fillId="0" borderId="0" xfId="1" applyFont="1" applyBorder="1" applyAlignment="1" applyProtection="1">
      <alignment horizontal="right" vertical="center"/>
    </xf>
    <xf numFmtId="0" fontId="11" fillId="0" borderId="0" xfId="3" applyFont="1" applyFill="1" applyBorder="1" applyAlignment="1" applyProtection="1">
      <alignment horizontal="center" vertical="center"/>
    </xf>
    <xf numFmtId="178" fontId="11" fillId="0" borderId="0" xfId="1" applyNumberFormat="1" applyFont="1" applyBorder="1" applyAlignment="1" applyProtection="1">
      <alignment horizontal="center" vertical="center"/>
    </xf>
    <xf numFmtId="38" fontId="11" fillId="0" borderId="0" xfId="1" applyFont="1" applyAlignment="1" applyProtection="1">
      <alignment horizontal="right" vertical="center"/>
    </xf>
    <xf numFmtId="0" fontId="22" fillId="0" borderId="0" xfId="3" applyFont="1" applyAlignment="1" applyProtection="1">
      <alignment vertical="center"/>
    </xf>
    <xf numFmtId="38" fontId="17" fillId="0" borderId="0" xfId="1" applyFont="1" applyAlignment="1" applyProtection="1">
      <alignment vertical="center"/>
    </xf>
    <xf numFmtId="49" fontId="22" fillId="0" borderId="0" xfId="3" applyNumberFormat="1" applyFont="1" applyAlignment="1" applyProtection="1">
      <alignment vertical="center"/>
    </xf>
    <xf numFmtId="38" fontId="22" fillId="0" borderId="0" xfId="1" applyFont="1" applyAlignment="1" applyProtection="1">
      <alignment vertical="center"/>
    </xf>
    <xf numFmtId="38" fontId="22" fillId="0" borderId="0" xfId="3" applyNumberFormat="1" applyFont="1" applyAlignment="1" applyProtection="1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11" fillId="0" borderId="0" xfId="3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</xf>
    <xf numFmtId="38" fontId="11" fillId="0" borderId="0" xfId="0" applyNumberFormat="1" applyFont="1" applyFill="1" applyBorder="1" applyAlignment="1" applyProtection="1">
      <alignment vertical="center"/>
    </xf>
    <xf numFmtId="0" fontId="11" fillId="0" borderId="0" xfId="3" applyFont="1" applyAlignment="1" applyProtection="1"/>
    <xf numFmtId="0" fontId="11" fillId="0" borderId="0" xfId="3" applyFont="1" applyBorder="1" applyAlignment="1" applyProtection="1"/>
    <xf numFmtId="38" fontId="11" fillId="0" borderId="0" xfId="1" applyFont="1" applyBorder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top"/>
    </xf>
    <xf numFmtId="0" fontId="11" fillId="0" borderId="0" xfId="3" applyFont="1" applyFill="1" applyBorder="1" applyAlignment="1" applyProtection="1">
      <alignment horizontal="left" vertical="top"/>
    </xf>
    <xf numFmtId="38" fontId="11" fillId="0" borderId="0" xfId="1" applyFont="1" applyBorder="1" applyAlignment="1" applyProtection="1">
      <alignment horizontal="center"/>
    </xf>
    <xf numFmtId="0" fontId="18" fillId="0" borderId="0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/>
    </xf>
    <xf numFmtId="0" fontId="19" fillId="0" borderId="0" xfId="3" applyFont="1" applyFill="1" applyAlignment="1" applyProtection="1">
      <alignment horizontal="left" vertical="top"/>
    </xf>
    <xf numFmtId="178" fontId="11" fillId="0" borderId="0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vertical="center"/>
    </xf>
    <xf numFmtId="0" fontId="11" fillId="0" borderId="0" xfId="3" applyFont="1" applyFill="1" applyBorder="1" applyAlignment="1" applyProtection="1">
      <alignment horizontal="center" shrinkToFit="1"/>
    </xf>
    <xf numFmtId="38" fontId="11" fillId="0" borderId="0" xfId="1" applyFont="1" applyFill="1" applyBorder="1" applyAlignment="1" applyProtection="1">
      <alignment horizontal="right" vertical="center"/>
    </xf>
    <xf numFmtId="178" fontId="11" fillId="0" borderId="0" xfId="1" applyNumberFormat="1" applyFont="1" applyFill="1" applyBorder="1" applyAlignment="1" applyProtection="1">
      <alignment horizontal="center" vertical="center"/>
    </xf>
    <xf numFmtId="0" fontId="11" fillId="0" borderId="0" xfId="3" applyFont="1" applyFill="1" applyAlignment="1" applyProtection="1">
      <alignment vertical="center"/>
    </xf>
    <xf numFmtId="0" fontId="11" fillId="0" borderId="0" xfId="3" applyFont="1" applyFill="1" applyAlignment="1" applyProtection="1"/>
    <xf numFmtId="0" fontId="11" fillId="0" borderId="0" xfId="3" applyFont="1" applyFill="1" applyBorder="1" applyAlignment="1" applyProtection="1"/>
    <xf numFmtId="38" fontId="11" fillId="0" borderId="0" xfId="1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179" fontId="11" fillId="0" borderId="0" xfId="1" applyNumberFormat="1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94" xfId="0" applyFont="1" applyBorder="1" applyAlignment="1" applyProtection="1">
      <alignment horizontal="center" vertical="center"/>
    </xf>
    <xf numFmtId="0" fontId="7" fillId="0" borderId="9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38" fontId="11" fillId="0" borderId="92" xfId="1" applyFont="1" applyBorder="1" applyAlignment="1" applyProtection="1">
      <alignment vertical="center" shrinkToFit="1"/>
    </xf>
    <xf numFmtId="38" fontId="28" fillId="0" borderId="98" xfId="1" applyFont="1" applyBorder="1" applyAlignment="1" applyProtection="1">
      <alignment vertical="center" shrinkToFit="1"/>
    </xf>
    <xf numFmtId="38" fontId="11" fillId="0" borderId="72" xfId="1" applyFont="1" applyBorder="1" applyAlignment="1" applyProtection="1">
      <alignment vertical="center" shrinkToFit="1"/>
    </xf>
    <xf numFmtId="38" fontId="11" fillId="0" borderId="108" xfId="1" applyFont="1" applyBorder="1" applyAlignment="1" applyProtection="1">
      <alignment vertical="center" shrinkToFit="1"/>
    </xf>
    <xf numFmtId="38" fontId="28" fillId="0" borderId="107" xfId="1" applyFont="1" applyBorder="1" applyAlignment="1" applyProtection="1">
      <alignment vertical="center" shrinkToFit="1"/>
    </xf>
    <xf numFmtId="0" fontId="7" fillId="0" borderId="44" xfId="0" applyFont="1" applyBorder="1" applyAlignment="1" applyProtection="1">
      <alignment vertical="center"/>
    </xf>
    <xf numFmtId="0" fontId="7" fillId="0" borderId="44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7" fillId="0" borderId="44" xfId="0" applyFont="1" applyBorder="1" applyProtection="1">
      <alignment vertical="center"/>
    </xf>
    <xf numFmtId="0" fontId="7" fillId="0" borderId="0" xfId="0" applyFont="1" applyFill="1" applyProtection="1">
      <alignment vertical="center"/>
    </xf>
    <xf numFmtId="179" fontId="11" fillId="0" borderId="0" xfId="1" applyNumberFormat="1" applyFont="1" applyFill="1" applyBorder="1" applyAlignment="1" applyProtection="1">
      <alignment vertical="center"/>
    </xf>
    <xf numFmtId="179" fontId="11" fillId="0" borderId="0" xfId="1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94" xfId="0" applyFont="1" applyFill="1" applyBorder="1" applyAlignment="1" applyProtection="1">
      <alignment horizontal="center" vertical="center"/>
    </xf>
    <xf numFmtId="0" fontId="7" fillId="0" borderId="9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38" fontId="11" fillId="0" borderId="92" xfId="1" applyFont="1" applyFill="1" applyBorder="1" applyAlignment="1" applyProtection="1">
      <alignment vertical="center" shrinkToFit="1"/>
    </xf>
    <xf numFmtId="38" fontId="28" fillId="0" borderId="98" xfId="1" applyFont="1" applyFill="1" applyBorder="1" applyAlignment="1" applyProtection="1">
      <alignment vertical="center" shrinkToFit="1"/>
    </xf>
    <xf numFmtId="38" fontId="11" fillId="0" borderId="72" xfId="1" applyFont="1" applyFill="1" applyBorder="1" applyAlignment="1" applyProtection="1">
      <alignment vertical="center" shrinkToFit="1"/>
    </xf>
    <xf numFmtId="0" fontId="29" fillId="0" borderId="0" xfId="0" applyFont="1" applyFill="1" applyAlignment="1" applyProtection="1">
      <alignment horizontal="center" vertical="center"/>
    </xf>
    <xf numFmtId="0" fontId="11" fillId="0" borderId="108" xfId="0" applyFont="1" applyFill="1" applyBorder="1" applyAlignment="1" applyProtection="1">
      <alignment vertical="center" shrinkToFit="1"/>
    </xf>
    <xf numFmtId="38" fontId="11" fillId="0" borderId="108" xfId="1" applyFont="1" applyFill="1" applyBorder="1" applyAlignment="1" applyProtection="1">
      <alignment vertical="center" shrinkToFit="1"/>
    </xf>
    <xf numFmtId="38" fontId="28" fillId="0" borderId="107" xfId="1" applyFont="1" applyFill="1" applyBorder="1" applyAlignment="1" applyProtection="1">
      <alignment vertical="center" shrinkToFit="1"/>
    </xf>
    <xf numFmtId="0" fontId="7" fillId="0" borderId="44" xfId="0" applyFont="1" applyFill="1" applyBorder="1" applyProtection="1">
      <alignment vertical="center"/>
    </xf>
    <xf numFmtId="0" fontId="7" fillId="0" borderId="44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vertical="center"/>
    </xf>
    <xf numFmtId="0" fontId="11" fillId="0" borderId="108" xfId="0" applyFont="1" applyBorder="1" applyAlignment="1" applyProtection="1">
      <alignment vertical="center" shrinkToFit="1"/>
    </xf>
    <xf numFmtId="0" fontId="17" fillId="3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0" fontId="31" fillId="0" borderId="0" xfId="3" applyFont="1" applyAlignment="1" applyProtection="1">
      <alignment vertical="center"/>
    </xf>
    <xf numFmtId="0" fontId="31" fillId="0" borderId="0" xfId="3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 shrinkToFit="1"/>
    </xf>
    <xf numFmtId="0" fontId="7" fillId="0" borderId="6" xfId="0" applyFont="1" applyFill="1" applyBorder="1" applyAlignment="1" applyProtection="1">
      <alignment vertical="center" shrinkToFit="1"/>
    </xf>
    <xf numFmtId="177" fontId="28" fillId="6" borderId="32" xfId="0" applyNumberFormat="1" applyFont="1" applyFill="1" applyBorder="1" applyAlignment="1" applyProtection="1">
      <alignment horizontal="center" vertical="center" shrinkToFit="1"/>
      <protection locked="0"/>
    </xf>
    <xf numFmtId="177" fontId="28" fillId="6" borderId="8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4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89" xfId="0" applyFont="1" applyBorder="1" applyAlignment="1" applyProtection="1">
      <alignment vertical="center" shrinkToFit="1"/>
    </xf>
    <xf numFmtId="0" fontId="7" fillId="0" borderId="71" xfId="0" applyFont="1" applyBorder="1" applyAlignment="1" applyProtection="1">
      <alignment vertical="center" shrinkToFit="1"/>
    </xf>
    <xf numFmtId="177" fontId="28" fillId="0" borderId="32" xfId="0" applyNumberFormat="1" applyFont="1" applyFill="1" applyBorder="1" applyAlignment="1" applyProtection="1">
      <alignment horizontal="center" vertical="center" shrinkToFit="1"/>
    </xf>
    <xf numFmtId="177" fontId="28" fillId="0" borderId="86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vertical="center" shrinkToFit="1"/>
    </xf>
    <xf numFmtId="0" fontId="7" fillId="0" borderId="104" xfId="0" applyFont="1" applyFill="1" applyBorder="1" applyAlignment="1" applyProtection="1">
      <alignment vertical="center" shrinkToFit="1"/>
    </xf>
    <xf numFmtId="0" fontId="7" fillId="0" borderId="89" xfId="0" applyFont="1" applyFill="1" applyBorder="1" applyAlignment="1" applyProtection="1">
      <alignment vertical="center" shrinkToFit="1"/>
    </xf>
    <xf numFmtId="0" fontId="7" fillId="0" borderId="71" xfId="0" applyFont="1" applyFill="1" applyBorder="1" applyAlignment="1" applyProtection="1">
      <alignment vertical="center" shrinkToFit="1"/>
    </xf>
    <xf numFmtId="49" fontId="2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182" fontId="33" fillId="0" borderId="0" xfId="0" applyNumberFormat="1" applyFont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38" fontId="11" fillId="0" borderId="0" xfId="0" applyNumberFormat="1" applyFont="1" applyFill="1" applyBorder="1" applyAlignment="1" applyProtection="1">
      <alignment vertical="center"/>
    </xf>
    <xf numFmtId="182" fontId="33" fillId="0" borderId="0" xfId="0" applyNumberFormat="1" applyFont="1" applyFill="1" applyAlignment="1" applyProtection="1"/>
    <xf numFmtId="0" fontId="3" fillId="7" borderId="51" xfId="0" applyFont="1" applyFill="1" applyBorder="1" applyAlignment="1" applyProtection="1">
      <alignment horizontal="center" vertical="center" shrinkToFit="1"/>
    </xf>
    <xf numFmtId="0" fontId="3" fillId="7" borderId="0" xfId="0" applyFont="1" applyFill="1" applyBorder="1" applyAlignment="1" applyProtection="1">
      <alignment horizontal="center" vertical="center" shrinkToFit="1"/>
    </xf>
    <xf numFmtId="0" fontId="3" fillId="7" borderId="54" xfId="0" applyFont="1" applyFill="1" applyBorder="1" applyAlignment="1" applyProtection="1">
      <alignment vertical="center" shrinkToFit="1"/>
    </xf>
    <xf numFmtId="0" fontId="3" fillId="7" borderId="54" xfId="0" applyFont="1" applyFill="1" applyBorder="1" applyAlignment="1" applyProtection="1">
      <alignment horizontal="center" vertical="center" shrinkToFit="1"/>
    </xf>
    <xf numFmtId="0" fontId="3" fillId="7" borderId="0" xfId="0" applyFont="1" applyFill="1" applyBorder="1" applyAlignment="1" applyProtection="1">
      <alignment horizontal="right" vertical="center" shrinkToFit="1"/>
    </xf>
    <xf numFmtId="0" fontId="3" fillId="7" borderId="54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right" vertical="center"/>
    </xf>
    <xf numFmtId="0" fontId="3" fillId="7" borderId="0" xfId="0" applyFont="1" applyFill="1" applyBorder="1" applyAlignment="1" applyProtection="1">
      <alignment horizontal="right" vertical="center"/>
    </xf>
    <xf numFmtId="49" fontId="8" fillId="7" borderId="52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49" fontId="8" fillId="3" borderId="52" xfId="0" applyNumberFormat="1" applyFont="1" applyFill="1" applyBorder="1" applyAlignment="1" applyProtection="1">
      <alignment horizontal="center" vertical="center"/>
    </xf>
    <xf numFmtId="0" fontId="7" fillId="0" borderId="68" xfId="0" applyNumberFormat="1" applyFont="1" applyFill="1" applyBorder="1" applyAlignment="1" applyProtection="1">
      <alignment horizontal="center" vertical="center"/>
    </xf>
    <xf numFmtId="185" fontId="28" fillId="0" borderId="1" xfId="1" applyNumberFormat="1" applyFont="1" applyBorder="1" applyAlignment="1" applyProtection="1">
      <alignment vertical="center" shrinkToFit="1"/>
    </xf>
    <xf numFmtId="185" fontId="28" fillId="0" borderId="58" xfId="1" applyNumberFormat="1" applyFont="1" applyBorder="1" applyAlignment="1" applyProtection="1">
      <alignment vertical="center" shrinkToFit="1"/>
    </xf>
    <xf numFmtId="185" fontId="28" fillId="0" borderId="92" xfId="1" applyNumberFormat="1" applyFont="1" applyBorder="1" applyAlignment="1" applyProtection="1">
      <alignment vertical="center" shrinkToFit="1"/>
    </xf>
    <xf numFmtId="185" fontId="28" fillId="0" borderId="72" xfId="1" applyNumberFormat="1" applyFont="1" applyBorder="1" applyAlignment="1" applyProtection="1">
      <alignment vertical="center" shrinkToFit="1"/>
    </xf>
    <xf numFmtId="185" fontId="28" fillId="0" borderId="2" xfId="1" applyNumberFormat="1" applyFont="1" applyBorder="1" applyAlignment="1" applyProtection="1">
      <alignment vertical="center" shrinkToFit="1"/>
    </xf>
    <xf numFmtId="185" fontId="28" fillId="0" borderId="9" xfId="1" applyNumberFormat="1" applyFont="1" applyBorder="1" applyAlignment="1" applyProtection="1">
      <alignment vertical="center" shrinkToFit="1"/>
    </xf>
    <xf numFmtId="185" fontId="28" fillId="0" borderId="90" xfId="1" applyNumberFormat="1" applyFont="1" applyBorder="1" applyAlignment="1" applyProtection="1">
      <alignment vertical="center" shrinkToFit="1"/>
    </xf>
    <xf numFmtId="185" fontId="28" fillId="0" borderId="60" xfId="1" applyNumberFormat="1" applyFont="1" applyBorder="1" applyAlignment="1" applyProtection="1">
      <alignment vertical="center" shrinkToFit="1"/>
    </xf>
    <xf numFmtId="185" fontId="28" fillId="0" borderId="95" xfId="1" applyNumberFormat="1" applyFont="1" applyBorder="1" applyAlignment="1" applyProtection="1">
      <alignment vertical="center" shrinkToFit="1"/>
    </xf>
    <xf numFmtId="185" fontId="28" fillId="0" borderId="97" xfId="1" applyNumberFormat="1" applyFont="1" applyBorder="1" applyAlignment="1" applyProtection="1">
      <alignment vertical="center" shrinkToFit="1"/>
    </xf>
    <xf numFmtId="185" fontId="28" fillId="0" borderId="99" xfId="1" applyNumberFormat="1" applyFont="1" applyBorder="1" applyAlignment="1" applyProtection="1">
      <alignment vertical="center" shrinkToFit="1"/>
    </xf>
    <xf numFmtId="185" fontId="28" fillId="0" borderId="103" xfId="1" applyNumberFormat="1" applyFont="1" applyBorder="1" applyAlignment="1" applyProtection="1">
      <alignment vertical="center" shrinkToFit="1"/>
    </xf>
    <xf numFmtId="185" fontId="28" fillId="0" borderId="25" xfId="1" applyNumberFormat="1" applyFont="1" applyBorder="1" applyAlignment="1" applyProtection="1">
      <alignment vertical="center" shrinkToFit="1"/>
    </xf>
    <xf numFmtId="185" fontId="28" fillId="0" borderId="87" xfId="1" applyNumberFormat="1" applyFont="1" applyBorder="1" applyAlignment="1" applyProtection="1">
      <alignment vertical="center" shrinkToFit="1"/>
    </xf>
    <xf numFmtId="185" fontId="28" fillId="0" borderId="93" xfId="1" applyNumberFormat="1" applyFont="1" applyBorder="1" applyAlignment="1" applyProtection="1">
      <alignment vertical="center" shrinkToFit="1"/>
    </xf>
    <xf numFmtId="185" fontId="28" fillId="0" borderId="88" xfId="1" applyNumberFormat="1" applyFont="1" applyBorder="1" applyAlignment="1" applyProtection="1">
      <alignment vertical="center" shrinkToFit="1"/>
    </xf>
    <xf numFmtId="186" fontId="28" fillId="6" borderId="1" xfId="1" applyNumberFormat="1" applyFont="1" applyFill="1" applyBorder="1" applyAlignment="1" applyProtection="1">
      <alignment vertical="center" shrinkToFit="1"/>
      <protection locked="0"/>
    </xf>
    <xf numFmtId="186" fontId="28" fillId="6" borderId="58" xfId="1" applyNumberFormat="1" applyFont="1" applyFill="1" applyBorder="1" applyAlignment="1" applyProtection="1">
      <alignment vertical="center" shrinkToFit="1"/>
      <protection locked="0"/>
    </xf>
    <xf numFmtId="186" fontId="28" fillId="6" borderId="94" xfId="1" applyNumberFormat="1" applyFont="1" applyFill="1" applyBorder="1" applyAlignment="1" applyProtection="1">
      <alignment vertical="center" shrinkToFit="1"/>
      <protection locked="0"/>
    </xf>
    <xf numFmtId="186" fontId="28" fillId="6" borderId="96" xfId="1" applyNumberFormat="1" applyFont="1" applyFill="1" applyBorder="1" applyAlignment="1" applyProtection="1">
      <alignment vertical="center" shrinkToFit="1"/>
      <protection locked="0"/>
    </xf>
    <xf numFmtId="186" fontId="28" fillId="0" borderId="92" xfId="1" applyNumberFormat="1" applyFont="1" applyBorder="1" applyAlignment="1" applyProtection="1">
      <alignment vertical="center" shrinkToFit="1"/>
    </xf>
    <xf numFmtId="186" fontId="28" fillId="0" borderId="72" xfId="1" applyNumberFormat="1" applyFont="1" applyBorder="1" applyAlignment="1" applyProtection="1">
      <alignment vertical="center" shrinkToFit="1"/>
    </xf>
    <xf numFmtId="186" fontId="28" fillId="0" borderId="98" xfId="1" applyNumberFormat="1" applyFont="1" applyBorder="1" applyAlignment="1" applyProtection="1">
      <alignment vertical="center" shrinkToFit="1"/>
    </xf>
    <xf numFmtId="186" fontId="28" fillId="0" borderId="102" xfId="1" applyNumberFormat="1" applyFont="1" applyBorder="1" applyAlignment="1" applyProtection="1">
      <alignment vertical="center" shrinkToFit="1"/>
    </xf>
    <xf numFmtId="186" fontId="28" fillId="0" borderId="61" xfId="1" applyNumberFormat="1" applyFont="1" applyBorder="1" applyAlignment="1" applyProtection="1">
      <alignment vertical="center" shrinkToFit="1"/>
    </xf>
    <xf numFmtId="186" fontId="28" fillId="0" borderId="4" xfId="1" applyNumberFormat="1" applyFont="1" applyBorder="1" applyAlignment="1" applyProtection="1">
      <alignment vertical="center" shrinkToFit="1"/>
    </xf>
    <xf numFmtId="186" fontId="28" fillId="0" borderId="12" xfId="1" applyNumberFormat="1" applyFont="1" applyBorder="1" applyAlignment="1" applyProtection="1">
      <alignment vertical="center" shrinkToFit="1"/>
    </xf>
    <xf numFmtId="186" fontId="28" fillId="0" borderId="91" xfId="1" applyNumberFormat="1" applyFont="1" applyBorder="1" applyAlignment="1" applyProtection="1">
      <alignment vertical="center" shrinkToFit="1"/>
    </xf>
    <xf numFmtId="187" fontId="11" fillId="0" borderId="92" xfId="1" applyNumberFormat="1" applyFont="1" applyBorder="1" applyAlignment="1" applyProtection="1">
      <alignment vertical="center" shrinkToFit="1"/>
    </xf>
    <xf numFmtId="187" fontId="11" fillId="0" borderId="72" xfId="1" applyNumberFormat="1" applyFont="1" applyBorder="1" applyAlignment="1" applyProtection="1">
      <alignment vertical="center" shrinkToFit="1"/>
    </xf>
    <xf numFmtId="185" fontId="28" fillId="0" borderId="1" xfId="1" applyNumberFormat="1" applyFont="1" applyFill="1" applyBorder="1" applyAlignment="1" applyProtection="1">
      <alignment vertical="center" shrinkToFit="1"/>
    </xf>
    <xf numFmtId="185" fontId="28" fillId="0" borderId="58" xfId="1" applyNumberFormat="1" applyFont="1" applyFill="1" applyBorder="1" applyAlignment="1" applyProtection="1">
      <alignment vertical="center" shrinkToFit="1"/>
    </xf>
    <xf numFmtId="185" fontId="28" fillId="0" borderId="108" xfId="1" applyNumberFormat="1" applyFont="1" applyBorder="1" applyAlignment="1" applyProtection="1">
      <alignment vertical="center" shrinkToFit="1"/>
    </xf>
    <xf numFmtId="185" fontId="28" fillId="0" borderId="105" xfId="1" applyNumberFormat="1" applyFont="1" applyBorder="1" applyAlignment="1" applyProtection="1">
      <alignment vertical="center" shrinkToFit="1"/>
    </xf>
    <xf numFmtId="185" fontId="28" fillId="0" borderId="109" xfId="1" applyNumberFormat="1" applyFont="1" applyBorder="1" applyAlignment="1" applyProtection="1">
      <alignment vertical="center" shrinkToFit="1"/>
    </xf>
    <xf numFmtId="186" fontId="28" fillId="0" borderId="1" xfId="1" applyNumberFormat="1" applyFont="1" applyFill="1" applyBorder="1" applyAlignment="1" applyProtection="1">
      <alignment vertical="center" shrinkToFit="1"/>
    </xf>
    <xf numFmtId="186" fontId="28" fillId="0" borderId="58" xfId="1" applyNumberFormat="1" applyFont="1" applyFill="1" applyBorder="1" applyAlignment="1" applyProtection="1">
      <alignment vertical="center" shrinkToFit="1"/>
    </xf>
    <xf numFmtId="186" fontId="11" fillId="0" borderId="92" xfId="0" applyNumberFormat="1" applyFont="1" applyFill="1" applyBorder="1" applyAlignment="1" applyProtection="1">
      <alignment vertical="center" shrinkToFit="1"/>
    </xf>
    <xf numFmtId="186" fontId="11" fillId="0" borderId="72" xfId="0" applyNumberFormat="1" applyFont="1" applyFill="1" applyBorder="1" applyAlignment="1" applyProtection="1">
      <alignment vertical="center" shrinkToFit="1"/>
    </xf>
    <xf numFmtId="186" fontId="28" fillId="0" borderId="92" xfId="1" applyNumberFormat="1" applyFont="1" applyFill="1" applyBorder="1" applyAlignment="1" applyProtection="1">
      <alignment vertical="center" shrinkToFit="1"/>
    </xf>
    <xf numFmtId="186" fontId="28" fillId="0" borderId="72" xfId="1" applyNumberFormat="1" applyFont="1" applyFill="1" applyBorder="1" applyAlignment="1" applyProtection="1">
      <alignment vertical="center" shrinkToFit="1"/>
    </xf>
    <xf numFmtId="186" fontId="28" fillId="0" borderId="94" xfId="1" applyNumberFormat="1" applyFont="1" applyFill="1" applyBorder="1" applyAlignment="1" applyProtection="1">
      <alignment vertical="center" shrinkToFit="1"/>
    </xf>
    <xf numFmtId="186" fontId="28" fillId="0" borderId="96" xfId="1" applyNumberFormat="1" applyFont="1" applyFill="1" applyBorder="1" applyAlignment="1" applyProtection="1">
      <alignment vertical="center" shrinkToFit="1"/>
    </xf>
    <xf numFmtId="186" fontId="28" fillId="0" borderId="98" xfId="1" applyNumberFormat="1" applyFont="1" applyFill="1" applyBorder="1" applyAlignment="1" applyProtection="1">
      <alignment vertical="center" shrinkToFit="1"/>
    </xf>
    <xf numFmtId="186" fontId="28" fillId="0" borderId="102" xfId="1" applyNumberFormat="1" applyFont="1" applyFill="1" applyBorder="1" applyAlignment="1" applyProtection="1">
      <alignment vertical="center" shrinkToFit="1"/>
    </xf>
    <xf numFmtId="186" fontId="28" fillId="0" borderId="4" xfId="1" applyNumberFormat="1" applyFont="1" applyFill="1" applyBorder="1" applyAlignment="1" applyProtection="1">
      <alignment vertical="center" shrinkToFit="1"/>
    </xf>
    <xf numFmtId="186" fontId="28" fillId="0" borderId="12" xfId="1" applyNumberFormat="1" applyFont="1" applyFill="1" applyBorder="1" applyAlignment="1" applyProtection="1">
      <alignment vertical="center" shrinkToFit="1"/>
    </xf>
    <xf numFmtId="186" fontId="28" fillId="0" borderId="91" xfId="1" applyNumberFormat="1" applyFont="1" applyFill="1" applyBorder="1" applyAlignment="1" applyProtection="1">
      <alignment vertical="center" shrinkToFit="1"/>
    </xf>
    <xf numFmtId="186" fontId="28" fillId="0" borderId="61" xfId="1" applyNumberFormat="1" applyFont="1" applyFill="1" applyBorder="1" applyAlignment="1" applyProtection="1">
      <alignment vertical="center" shrinkToFit="1"/>
    </xf>
    <xf numFmtId="185" fontId="28" fillId="0" borderId="92" xfId="1" applyNumberFormat="1" applyFont="1" applyFill="1" applyBorder="1" applyAlignment="1" applyProtection="1">
      <alignment vertical="center" shrinkToFit="1"/>
    </xf>
    <xf numFmtId="185" fontId="28" fillId="0" borderId="72" xfId="1" applyNumberFormat="1" applyFont="1" applyFill="1" applyBorder="1" applyAlignment="1" applyProtection="1">
      <alignment vertical="center" shrinkToFit="1"/>
    </xf>
    <xf numFmtId="185" fontId="28" fillId="0" borderId="2" xfId="1" applyNumberFormat="1" applyFont="1" applyFill="1" applyBorder="1" applyAlignment="1" applyProtection="1">
      <alignment vertical="center" shrinkToFit="1"/>
    </xf>
    <xf numFmtId="185" fontId="28" fillId="0" borderId="9" xfId="1" applyNumberFormat="1" applyFont="1" applyFill="1" applyBorder="1" applyAlignment="1" applyProtection="1">
      <alignment vertical="center" shrinkToFit="1"/>
    </xf>
    <xf numFmtId="185" fontId="28" fillId="0" borderId="90" xfId="1" applyNumberFormat="1" applyFont="1" applyFill="1" applyBorder="1" applyAlignment="1" applyProtection="1">
      <alignment vertical="center" shrinkToFit="1"/>
    </xf>
    <xf numFmtId="185" fontId="28" fillId="0" borderId="60" xfId="1" applyNumberFormat="1" applyFont="1" applyFill="1" applyBorder="1" applyAlignment="1" applyProtection="1">
      <alignment vertical="center" shrinkToFit="1"/>
    </xf>
    <xf numFmtId="185" fontId="28" fillId="0" borderId="95" xfId="1" applyNumberFormat="1" applyFont="1" applyFill="1" applyBorder="1" applyAlignment="1" applyProtection="1">
      <alignment vertical="center" shrinkToFit="1"/>
    </xf>
    <xf numFmtId="185" fontId="28" fillId="0" borderId="97" xfId="1" applyNumberFormat="1" applyFont="1" applyFill="1" applyBorder="1" applyAlignment="1" applyProtection="1">
      <alignment vertical="center" shrinkToFit="1"/>
    </xf>
    <xf numFmtId="185" fontId="28" fillId="0" borderId="99" xfId="1" applyNumberFormat="1" applyFont="1" applyFill="1" applyBorder="1" applyAlignment="1" applyProtection="1">
      <alignment vertical="center" shrinkToFit="1"/>
    </xf>
    <xf numFmtId="185" fontId="28" fillId="0" borderId="103" xfId="1" applyNumberFormat="1" applyFont="1" applyFill="1" applyBorder="1" applyAlignment="1" applyProtection="1">
      <alignment vertical="center" shrinkToFit="1"/>
    </xf>
    <xf numFmtId="185" fontId="28" fillId="0" borderId="25" xfId="1" applyNumberFormat="1" applyFont="1" applyFill="1" applyBorder="1" applyAlignment="1" applyProtection="1">
      <alignment vertical="center" shrinkToFit="1"/>
    </xf>
    <xf numFmtId="185" fontId="28" fillId="0" borderId="87" xfId="1" applyNumberFormat="1" applyFont="1" applyFill="1" applyBorder="1" applyAlignment="1" applyProtection="1">
      <alignment vertical="center" shrinkToFit="1"/>
    </xf>
    <xf numFmtId="185" fontId="28" fillId="0" borderId="93" xfId="1" applyNumberFormat="1" applyFont="1" applyFill="1" applyBorder="1" applyAlignment="1" applyProtection="1">
      <alignment vertical="center" shrinkToFit="1"/>
    </xf>
    <xf numFmtId="185" fontId="28" fillId="0" borderId="88" xfId="1" applyNumberFormat="1" applyFont="1" applyFill="1" applyBorder="1" applyAlignment="1" applyProtection="1">
      <alignment vertical="center" shrinkToFit="1"/>
    </xf>
    <xf numFmtId="185" fontId="28" fillId="0" borderId="109" xfId="1" applyNumberFormat="1" applyFont="1" applyFill="1" applyBorder="1" applyAlignment="1" applyProtection="1">
      <alignment vertical="center" shrinkToFit="1"/>
    </xf>
    <xf numFmtId="185" fontId="28" fillId="0" borderId="105" xfId="1" applyNumberFormat="1" applyFont="1" applyFill="1" applyBorder="1" applyAlignment="1" applyProtection="1">
      <alignment vertical="center" shrinkToFit="1"/>
    </xf>
    <xf numFmtId="185" fontId="28" fillId="0" borderId="108" xfId="1" applyNumberFormat="1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85" fontId="7" fillId="0" borderId="41" xfId="1" applyNumberFormat="1" applyFont="1" applyFill="1" applyBorder="1" applyAlignment="1" applyProtection="1">
      <alignment vertical="center" shrinkToFit="1"/>
      <protection hidden="1"/>
    </xf>
    <xf numFmtId="185" fontId="7" fillId="0" borderId="42" xfId="1" applyNumberFormat="1" applyFont="1" applyFill="1" applyBorder="1" applyAlignment="1" applyProtection="1">
      <alignment vertical="center" shrinkToFit="1"/>
      <protection hidden="1"/>
    </xf>
    <xf numFmtId="185" fontId="7" fillId="0" borderId="3" xfId="1" applyNumberFormat="1" applyFont="1" applyFill="1" applyBorder="1" applyAlignment="1" applyProtection="1">
      <alignment vertical="center" shrinkToFit="1"/>
      <protection hidden="1"/>
    </xf>
    <xf numFmtId="185" fontId="7" fillId="0" borderId="23" xfId="1" applyNumberFormat="1" applyFont="1" applyFill="1" applyBorder="1" applyAlignment="1" applyProtection="1">
      <alignment vertical="center" shrinkToFit="1"/>
      <protection hidden="1"/>
    </xf>
    <xf numFmtId="0" fontId="7" fillId="0" borderId="59" xfId="0" applyFont="1" applyFill="1" applyBorder="1" applyAlignment="1" applyProtection="1">
      <alignment horizontal="center" vertical="center" shrinkToFit="1"/>
    </xf>
    <xf numFmtId="0" fontId="7" fillId="0" borderId="48" xfId="0" applyFont="1" applyFill="1" applyBorder="1" applyAlignment="1" applyProtection="1">
      <alignment horizontal="center" vertical="center" shrinkToFit="1"/>
    </xf>
    <xf numFmtId="0" fontId="7" fillId="0" borderId="48" xfId="0" applyFont="1" applyFill="1" applyBorder="1" applyAlignment="1" applyProtection="1">
      <alignment horizontal="left" vertical="center" shrinkToFit="1"/>
      <protection hidden="1"/>
    </xf>
    <xf numFmtId="0" fontId="7" fillId="0" borderId="50" xfId="0" applyFont="1" applyFill="1" applyBorder="1" applyAlignment="1" applyProtection="1">
      <alignment horizontal="left" vertical="center" shrinkToFit="1"/>
      <protection hidden="1"/>
    </xf>
    <xf numFmtId="0" fontId="7" fillId="0" borderId="47" xfId="0" applyFont="1" applyFill="1" applyBorder="1" applyAlignment="1" applyProtection="1">
      <alignment horizontal="center" vertical="center" shrinkToFit="1"/>
      <protection hidden="1"/>
    </xf>
    <xf numFmtId="0" fontId="7" fillId="0" borderId="50" xfId="0" applyFont="1" applyFill="1" applyBorder="1" applyAlignment="1" applyProtection="1">
      <alignment horizontal="center" vertical="center" shrinkToFit="1"/>
      <protection hidden="1"/>
    </xf>
    <xf numFmtId="185" fontId="7" fillId="0" borderId="47" xfId="1" applyNumberFormat="1" applyFont="1" applyFill="1" applyBorder="1" applyAlignment="1" applyProtection="1">
      <alignment vertical="center" shrinkToFit="1"/>
      <protection hidden="1"/>
    </xf>
    <xf numFmtId="185" fontId="7" fillId="0" borderId="48" xfId="1" applyNumberFormat="1" applyFont="1" applyFill="1" applyBorder="1" applyAlignment="1" applyProtection="1">
      <alignment vertical="center" shrinkToFit="1"/>
      <protection hidden="1"/>
    </xf>
    <xf numFmtId="185" fontId="7" fillId="0" borderId="50" xfId="1" applyNumberFormat="1" applyFont="1" applyFill="1" applyBorder="1" applyAlignment="1" applyProtection="1">
      <alignment vertical="center" shrinkToFit="1"/>
      <protection hidden="1"/>
    </xf>
    <xf numFmtId="38" fontId="7" fillId="0" borderId="47" xfId="1" applyFont="1" applyFill="1" applyBorder="1" applyAlignment="1" applyProtection="1">
      <alignment horizontal="center" vertical="center" shrinkToFit="1"/>
      <protection hidden="1"/>
    </xf>
    <xf numFmtId="38" fontId="7" fillId="0" borderId="48" xfId="1" applyFont="1" applyFill="1" applyBorder="1" applyAlignment="1" applyProtection="1">
      <alignment horizontal="center" vertical="center" shrinkToFit="1"/>
      <protection hidden="1"/>
    </xf>
    <xf numFmtId="38" fontId="7" fillId="0" borderId="50" xfId="1" applyFont="1" applyFill="1" applyBorder="1" applyAlignment="1" applyProtection="1">
      <alignment horizontal="center" vertical="center" shrinkToFit="1"/>
      <protection hidden="1"/>
    </xf>
    <xf numFmtId="185" fontId="7" fillId="0" borderId="49" xfId="1" applyNumberFormat="1" applyFont="1" applyFill="1" applyBorder="1" applyAlignment="1" applyProtection="1">
      <alignment vertical="center" shrinkToFit="1"/>
      <protection hidden="1"/>
    </xf>
    <xf numFmtId="9" fontId="7" fillId="0" borderId="22" xfId="2" applyFont="1" applyFill="1" applyBorder="1" applyAlignment="1" applyProtection="1">
      <alignment horizontal="center" vertical="center" shrinkToFit="1"/>
      <protection hidden="1"/>
    </xf>
    <xf numFmtId="9" fontId="7" fillId="0" borderId="3" xfId="2" applyFont="1" applyFill="1" applyBorder="1" applyAlignment="1" applyProtection="1">
      <alignment horizontal="center" vertical="center" shrinkToFit="1"/>
      <protection hidden="1"/>
    </xf>
    <xf numFmtId="0" fontId="7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2" xfId="0" applyFont="1" applyFill="1" applyBorder="1" applyAlignment="1" applyProtection="1">
      <alignment horizontal="center" vertical="center" shrinkToFit="1"/>
      <protection hidden="1"/>
    </xf>
    <xf numFmtId="0" fontId="7" fillId="0" borderId="4" xfId="0" applyFont="1" applyFill="1" applyBorder="1" applyAlignment="1" applyProtection="1">
      <alignment horizontal="center" vertical="center" shrinkToFit="1"/>
      <protection hidden="1"/>
    </xf>
    <xf numFmtId="185" fontId="7" fillId="0" borderId="2" xfId="1" applyNumberFormat="1" applyFont="1" applyFill="1" applyBorder="1" applyAlignment="1" applyProtection="1">
      <alignment vertical="center" shrinkToFit="1"/>
      <protection hidden="1"/>
    </xf>
    <xf numFmtId="185" fontId="7" fillId="0" borderId="4" xfId="1" applyNumberFormat="1" applyFont="1" applyFill="1" applyBorder="1" applyAlignment="1" applyProtection="1">
      <alignment vertical="center" shrinkToFit="1"/>
      <protection hidden="1"/>
    </xf>
    <xf numFmtId="38" fontId="7" fillId="0" borderId="2" xfId="1" applyFont="1" applyFill="1" applyBorder="1" applyAlignment="1" applyProtection="1">
      <alignment horizontal="center" vertical="center" shrinkToFit="1"/>
      <protection hidden="1"/>
    </xf>
    <xf numFmtId="38" fontId="7" fillId="0" borderId="3" xfId="1" applyFont="1" applyFill="1" applyBorder="1" applyAlignment="1" applyProtection="1">
      <alignment horizontal="center" vertical="center" shrinkToFit="1"/>
      <protection hidden="1"/>
    </xf>
    <xf numFmtId="38" fontId="7" fillId="0" borderId="4" xfId="1" applyFont="1" applyFill="1" applyBorder="1" applyAlignment="1" applyProtection="1">
      <alignment horizontal="center" vertical="center" shrinkToFit="1"/>
      <protection hidden="1"/>
    </xf>
    <xf numFmtId="38" fontId="7" fillId="0" borderId="60" xfId="1" applyFont="1" applyFill="1" applyBorder="1" applyAlignment="1" applyProtection="1">
      <alignment horizontal="center" vertical="center" shrinkToFit="1"/>
      <protection hidden="1"/>
    </xf>
    <xf numFmtId="38" fontId="7" fillId="0" borderId="41" xfId="1" applyFont="1" applyFill="1" applyBorder="1" applyAlignment="1" applyProtection="1">
      <alignment horizontal="center" vertical="center" shrinkToFit="1"/>
      <protection hidden="1"/>
    </xf>
    <xf numFmtId="185" fontId="7" fillId="0" borderId="60" xfId="1" applyNumberFormat="1" applyFont="1" applyFill="1" applyBorder="1" applyAlignment="1" applyProtection="1">
      <alignment vertical="center" shrinkToFit="1"/>
      <protection hidden="1"/>
    </xf>
    <xf numFmtId="185" fontId="7" fillId="0" borderId="61" xfId="1" applyNumberFormat="1" applyFont="1" applyFill="1" applyBorder="1" applyAlignment="1" applyProtection="1">
      <alignment vertical="center" shrinkToFit="1"/>
      <protection hidden="1"/>
    </xf>
    <xf numFmtId="38" fontId="7" fillId="0" borderId="61" xfId="1" applyFont="1" applyFill="1" applyBorder="1" applyAlignment="1" applyProtection="1">
      <alignment horizontal="center" vertical="center" shrinkToFit="1"/>
      <protection hidden="1"/>
    </xf>
    <xf numFmtId="0" fontId="7" fillId="0" borderId="85" xfId="0" applyFont="1" applyFill="1" applyBorder="1" applyAlignment="1" applyProtection="1">
      <alignment horizontal="center" vertical="center" shrinkToFit="1"/>
    </xf>
    <xf numFmtId="0" fontId="7" fillId="0" borderId="82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177" fontId="7" fillId="0" borderId="28" xfId="0" applyNumberFormat="1" applyFont="1" applyFill="1" applyBorder="1" applyAlignment="1" applyProtection="1">
      <alignment horizontal="center" vertical="center" shrinkToFit="1"/>
      <protection hidden="1"/>
    </xf>
    <xf numFmtId="177" fontId="7" fillId="0" borderId="10" xfId="0" applyNumberFormat="1" applyFont="1" applyFill="1" applyBorder="1" applyAlignment="1" applyProtection="1">
      <alignment horizontal="center" vertical="center" shrinkToFit="1"/>
      <protection hidden="1"/>
    </xf>
    <xf numFmtId="177" fontId="7" fillId="0" borderId="12" xfId="0" applyNumberFormat="1" applyFont="1" applyFill="1" applyBorder="1" applyAlignment="1" applyProtection="1">
      <alignment horizontal="center" vertical="center" shrinkToFit="1"/>
      <protection hidden="1"/>
    </xf>
    <xf numFmtId="38" fontId="7" fillId="0" borderId="58" xfId="1" applyFont="1" applyFill="1" applyBorder="1" applyAlignment="1" applyProtection="1">
      <alignment horizontal="center" vertical="center" shrinkToFit="1"/>
    </xf>
    <xf numFmtId="38" fontId="7" fillId="0" borderId="58" xfId="1" applyFont="1" applyFill="1" applyBorder="1" applyAlignment="1" applyProtection="1">
      <alignment horizontal="center" vertical="center" shrinkToFit="1"/>
      <protection hidden="1"/>
    </xf>
    <xf numFmtId="185" fontId="7" fillId="0" borderId="9" xfId="1" applyNumberFormat="1" applyFont="1" applyFill="1" applyBorder="1" applyAlignment="1" applyProtection="1">
      <alignment vertical="center" shrinkToFit="1"/>
      <protection hidden="1"/>
    </xf>
    <xf numFmtId="185" fontId="7" fillId="0" borderId="10" xfId="1" applyNumberFormat="1" applyFont="1" applyFill="1" applyBorder="1" applyAlignment="1" applyProtection="1">
      <alignment vertical="center" shrinkToFit="1"/>
      <protection hidden="1"/>
    </xf>
    <xf numFmtId="185" fontId="7" fillId="0" borderId="46" xfId="1" applyNumberFormat="1" applyFont="1" applyFill="1" applyBorder="1" applyAlignment="1" applyProtection="1">
      <alignment vertical="center" shrinkToFit="1"/>
      <protection hidden="1"/>
    </xf>
    <xf numFmtId="9" fontId="7" fillId="0" borderId="16" xfId="0" applyNumberFormat="1" applyFont="1" applyFill="1" applyBorder="1" applyAlignment="1" applyProtection="1">
      <alignment horizontal="center" vertical="center" shrinkToFit="1"/>
    </xf>
    <xf numFmtId="9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Fill="1" applyBorder="1" applyAlignment="1" applyProtection="1">
      <alignment horizontal="left" vertical="center" shrinkToFit="1"/>
      <protection hidden="1"/>
    </xf>
    <xf numFmtId="0" fontId="7" fillId="0" borderId="19" xfId="0" applyFont="1" applyFill="1" applyBorder="1" applyAlignment="1" applyProtection="1">
      <alignment horizontal="center" vertical="center" shrinkToFit="1"/>
      <protection hidden="1"/>
    </xf>
    <xf numFmtId="0" fontId="7" fillId="0" borderId="17" xfId="0" applyFont="1" applyFill="1" applyBorder="1" applyAlignment="1" applyProtection="1">
      <alignment horizontal="center" vertical="center" shrinkToFit="1"/>
      <protection hidden="1"/>
    </xf>
    <xf numFmtId="185" fontId="7" fillId="0" borderId="19" xfId="1" applyNumberFormat="1" applyFont="1" applyFill="1" applyBorder="1" applyAlignment="1" applyProtection="1">
      <alignment vertical="center" shrinkToFit="1"/>
      <protection hidden="1"/>
    </xf>
    <xf numFmtId="185" fontId="7" fillId="0" borderId="20" xfId="1" applyNumberFormat="1" applyFont="1" applyFill="1" applyBorder="1" applyAlignment="1" applyProtection="1">
      <alignment vertical="center" shrinkToFit="1"/>
      <protection hidden="1"/>
    </xf>
    <xf numFmtId="185" fontId="7" fillId="0" borderId="17" xfId="1" applyNumberFormat="1" applyFont="1" applyFill="1" applyBorder="1" applyAlignment="1" applyProtection="1">
      <alignment vertical="center" shrinkToFit="1"/>
      <protection hidden="1"/>
    </xf>
    <xf numFmtId="38" fontId="7" fillId="0" borderId="19" xfId="1" applyFont="1" applyFill="1" applyBorder="1" applyAlignment="1" applyProtection="1">
      <alignment horizontal="center" vertical="center" shrinkToFit="1"/>
      <protection hidden="1"/>
    </xf>
    <xf numFmtId="38" fontId="7" fillId="0" borderId="20" xfId="1" applyFont="1" applyFill="1" applyBorder="1" applyAlignment="1" applyProtection="1">
      <alignment horizontal="center" vertical="center" shrinkToFit="1"/>
      <protection hidden="1"/>
    </xf>
    <xf numFmtId="38" fontId="7" fillId="0" borderId="17" xfId="1" applyFont="1" applyFill="1" applyBorder="1" applyAlignment="1" applyProtection="1">
      <alignment horizontal="center" vertical="center" shrinkToFit="1"/>
      <protection hidden="1"/>
    </xf>
    <xf numFmtId="185" fontId="7" fillId="0" borderId="21" xfId="1" applyNumberFormat="1" applyFont="1" applyFill="1" applyBorder="1" applyAlignment="1" applyProtection="1">
      <alignment vertical="center" shrinkToFit="1"/>
      <protection hidden="1"/>
    </xf>
    <xf numFmtId="185" fontId="7" fillId="0" borderId="1" xfId="1" applyNumberFormat="1" applyFont="1" applyFill="1" applyBorder="1" applyAlignment="1" applyProtection="1">
      <alignment vertical="center" shrinkToFit="1"/>
    </xf>
    <xf numFmtId="185" fontId="7" fillId="0" borderId="25" xfId="1" applyNumberFormat="1" applyFont="1" applyFill="1" applyBorder="1" applyAlignment="1" applyProtection="1">
      <alignment vertical="center" shrinkToFit="1"/>
    </xf>
    <xf numFmtId="177" fontId="7" fillId="0" borderId="22" xfId="0" applyNumberFormat="1" applyFont="1" applyFill="1" applyBorder="1" applyAlignment="1" applyProtection="1">
      <alignment horizontal="center" vertical="center"/>
      <protection hidden="1"/>
    </xf>
    <xf numFmtId="177" fontId="7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9" fontId="7" fillId="0" borderId="2" xfId="2" applyFont="1" applyFill="1" applyBorder="1" applyAlignment="1" applyProtection="1">
      <alignment horizontal="center" vertical="center" shrinkToFit="1"/>
    </xf>
    <xf numFmtId="9" fontId="7" fillId="0" borderId="4" xfId="2" applyFont="1" applyFill="1" applyBorder="1" applyAlignment="1" applyProtection="1">
      <alignment horizontal="center" vertical="center" shrinkToFit="1"/>
    </xf>
    <xf numFmtId="186" fontId="7" fillId="0" borderId="1" xfId="1" applyNumberFormat="1" applyFont="1" applyFill="1" applyBorder="1" applyAlignment="1" applyProtection="1">
      <alignment vertical="center" shrinkToFit="1"/>
    </xf>
    <xf numFmtId="38" fontId="7" fillId="0" borderId="1" xfId="1" applyFont="1" applyFill="1" applyBorder="1" applyAlignment="1" applyProtection="1">
      <alignment horizontal="center" vertical="center" shrinkToFit="1"/>
    </xf>
    <xf numFmtId="0" fontId="21" fillId="0" borderId="2" xfId="0" applyFont="1" applyFill="1" applyBorder="1" applyAlignment="1" applyProtection="1">
      <alignment vertical="center" shrinkToFit="1"/>
    </xf>
    <xf numFmtId="0" fontId="21" fillId="0" borderId="3" xfId="0" applyFont="1" applyFill="1" applyBorder="1" applyAlignment="1" applyProtection="1">
      <alignment vertical="center" shrinkToFit="1"/>
    </xf>
    <xf numFmtId="187" fontId="7" fillId="0" borderId="1" xfId="1" applyNumberFormat="1" applyFont="1" applyFill="1" applyBorder="1" applyAlignment="1" applyProtection="1">
      <alignment vertical="center" shrinkToFit="1"/>
    </xf>
    <xf numFmtId="185" fontId="7" fillId="0" borderId="28" xfId="1" applyNumberFormat="1" applyFont="1" applyFill="1" applyBorder="1" applyAlignment="1" applyProtection="1">
      <alignment vertical="center" shrinkToFit="1"/>
      <protection hidden="1"/>
    </xf>
    <xf numFmtId="185" fontId="7" fillId="0" borderId="27" xfId="1" applyNumberFormat="1" applyFont="1" applyFill="1" applyBorder="1" applyAlignment="1" applyProtection="1">
      <alignment vertical="center" shrinkToFit="1"/>
      <protection hidden="1"/>
    </xf>
    <xf numFmtId="185" fontId="7" fillId="0" borderId="30" xfId="1" applyNumberFormat="1" applyFont="1" applyFill="1" applyBorder="1" applyAlignment="1" applyProtection="1">
      <alignment vertical="center" shrinkToFit="1"/>
      <protection hidden="1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33" xfId="0" applyFont="1" applyFill="1" applyBorder="1" applyAlignment="1" applyProtection="1">
      <alignment horizontal="center" vertical="center"/>
      <protection hidden="1"/>
    </xf>
    <xf numFmtId="185" fontId="7" fillId="0" borderId="33" xfId="1" applyNumberFormat="1" applyFont="1" applyFill="1" applyBorder="1" applyAlignment="1" applyProtection="1">
      <alignment vertical="center" shrinkToFit="1"/>
      <protection hidden="1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20" fillId="0" borderId="18" xfId="0" applyFont="1" applyFill="1" applyBorder="1" applyAlignment="1" applyProtection="1">
      <alignment horizontal="center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31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 shrinkToFit="1"/>
    </xf>
    <xf numFmtId="0" fontId="8" fillId="0" borderId="18" xfId="0" applyFont="1" applyFill="1" applyBorder="1" applyAlignment="1" applyProtection="1">
      <alignment horizontal="center" vertical="center" shrinkToFit="1"/>
    </xf>
    <xf numFmtId="0" fontId="8" fillId="0" borderId="18" xfId="0" applyFont="1" applyFill="1" applyBorder="1" applyAlignment="1" applyProtection="1">
      <alignment vertical="center" shrinkToFit="1"/>
    </xf>
    <xf numFmtId="0" fontId="8" fillId="0" borderId="53" xfId="0" applyFont="1" applyFill="1" applyBorder="1" applyAlignment="1" applyProtection="1">
      <alignment vertical="center" shrinkToFit="1"/>
    </xf>
    <xf numFmtId="0" fontId="8" fillId="0" borderId="73" xfId="0" applyFont="1" applyFill="1" applyBorder="1" applyAlignment="1" applyProtection="1">
      <alignment vertical="center" shrinkToFit="1"/>
    </xf>
    <xf numFmtId="0" fontId="3" fillId="0" borderId="55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vertical="center" shrinkToFit="1"/>
    </xf>
    <xf numFmtId="0" fontId="3" fillId="0" borderId="56" xfId="0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vertical="center" shrinkToFit="1"/>
    </xf>
    <xf numFmtId="0" fontId="7" fillId="0" borderId="36" xfId="0" applyFont="1" applyFill="1" applyBorder="1" applyAlignment="1" applyProtection="1">
      <alignment horizontal="center" vertical="center" shrinkToFit="1"/>
    </xf>
    <xf numFmtId="0" fontId="7" fillId="0" borderId="37" xfId="0" applyFont="1" applyFill="1" applyBorder="1" applyAlignment="1" applyProtection="1">
      <alignment horizontal="center" vertical="center" shrinkToFit="1"/>
    </xf>
    <xf numFmtId="0" fontId="7" fillId="0" borderId="38" xfId="0" applyFont="1" applyFill="1" applyBorder="1" applyAlignment="1" applyProtection="1">
      <alignment horizontal="center" vertical="center" shrinkToFit="1"/>
    </xf>
    <xf numFmtId="0" fontId="7" fillId="0" borderId="39" xfId="0" applyFont="1" applyFill="1" applyBorder="1" applyAlignment="1" applyProtection="1">
      <alignment vertical="center" shrinkToFit="1"/>
    </xf>
    <xf numFmtId="0" fontId="3" fillId="0" borderId="26" xfId="0" applyFont="1" applyFill="1" applyBorder="1" applyAlignment="1" applyProtection="1">
      <alignment horizontal="center" vertical="center" shrinkToFit="1"/>
    </xf>
    <xf numFmtId="0" fontId="3" fillId="0" borderId="33" xfId="0" applyFont="1" applyFill="1" applyBorder="1" applyAlignment="1" applyProtection="1">
      <alignment horizontal="center" vertical="center" shrinkToFit="1"/>
    </xf>
    <xf numFmtId="0" fontId="3" fillId="0" borderId="28" xfId="0" applyFont="1" applyFill="1" applyBorder="1" applyAlignment="1" applyProtection="1">
      <alignment horizontal="center" vertical="center" shrinkToFit="1"/>
    </xf>
    <xf numFmtId="0" fontId="3" fillId="0" borderId="27" xfId="0" applyFont="1" applyFill="1" applyBorder="1" applyAlignment="1" applyProtection="1">
      <alignment horizontal="center" vertical="center" shrinkToFit="1"/>
    </xf>
    <xf numFmtId="0" fontId="3" fillId="0" borderId="40" xfId="0" applyFont="1" applyFill="1" applyBorder="1" applyAlignment="1" applyProtection="1">
      <alignment horizontal="center" vertical="center" shrinkToFit="1"/>
    </xf>
    <xf numFmtId="0" fontId="3" fillId="0" borderId="41" xfId="0" applyFont="1" applyFill="1" applyBorder="1" applyAlignment="1" applyProtection="1">
      <alignment horizontal="center" vertical="center" shrinkToFit="1"/>
    </xf>
    <xf numFmtId="0" fontId="3" fillId="0" borderId="28" xfId="0" applyNumberFormat="1" applyFont="1" applyFill="1" applyBorder="1" applyAlignment="1" applyProtection="1">
      <alignment horizontal="center" vertical="center" shrinkToFit="1"/>
    </xf>
    <xf numFmtId="0" fontId="3" fillId="0" borderId="33" xfId="0" applyNumberFormat="1" applyFont="1" applyFill="1" applyBorder="1" applyAlignment="1" applyProtection="1">
      <alignment horizontal="center" vertical="center" shrinkToFit="1"/>
    </xf>
    <xf numFmtId="0" fontId="3" fillId="0" borderId="27" xfId="0" applyNumberFormat="1" applyFont="1" applyFill="1" applyBorder="1" applyAlignment="1" applyProtection="1">
      <alignment horizontal="center" vertical="center" shrinkToFit="1"/>
    </xf>
    <xf numFmtId="0" fontId="3" fillId="0" borderId="30" xfId="0" applyNumberFormat="1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183" fontId="3" fillId="0" borderId="2" xfId="0" applyNumberFormat="1" applyFont="1" applyFill="1" applyBorder="1" applyAlignment="1" applyProtection="1">
      <alignment horizontal="center" vertical="center" shrinkToFit="1"/>
    </xf>
    <xf numFmtId="183" fontId="3" fillId="0" borderId="3" xfId="0" applyNumberFormat="1" applyFont="1" applyFill="1" applyBorder="1" applyAlignment="1" applyProtection="1">
      <alignment horizontal="center" vertical="center" shrinkToFit="1"/>
    </xf>
    <xf numFmtId="183" fontId="3" fillId="0" borderId="4" xfId="0" applyNumberFormat="1" applyFont="1" applyFill="1" applyBorder="1" applyAlignment="1" applyProtection="1">
      <alignment horizontal="center" vertical="center" shrinkToFit="1"/>
    </xf>
    <xf numFmtId="184" fontId="3" fillId="0" borderId="2" xfId="0" applyNumberFormat="1" applyFont="1" applyFill="1" applyBorder="1" applyAlignment="1" applyProtection="1">
      <alignment horizontal="center" vertical="center" shrinkToFit="1"/>
    </xf>
    <xf numFmtId="184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5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88" fontId="10" fillId="0" borderId="40" xfId="0" applyNumberFormat="1" applyFont="1" applyFill="1" applyBorder="1" applyAlignment="1" applyProtection="1">
      <alignment vertical="center"/>
    </xf>
    <xf numFmtId="188" fontId="10" fillId="0" borderId="4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54" xfId="0" applyFont="1" applyFill="1" applyBorder="1" applyAlignment="1" applyProtection="1">
      <alignment vertical="center" shrinkToFit="1"/>
    </xf>
    <xf numFmtId="0" fontId="3" fillId="0" borderId="43" xfId="0" applyFont="1" applyFill="1" applyBorder="1" applyAlignment="1" applyProtection="1"/>
    <xf numFmtId="0" fontId="3" fillId="0" borderId="44" xfId="0" applyFont="1" applyFill="1" applyBorder="1" applyAlignment="1" applyProtection="1"/>
    <xf numFmtId="0" fontId="3" fillId="0" borderId="75" xfId="0" applyFont="1" applyFill="1" applyBorder="1" applyAlignment="1" applyProtection="1"/>
    <xf numFmtId="0" fontId="3" fillId="0" borderId="6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shrinkToFit="1"/>
    </xf>
    <xf numFmtId="180" fontId="3" fillId="0" borderId="0" xfId="0" quotePrefix="1" applyNumberFormat="1" applyFont="1" applyFill="1" applyBorder="1" applyAlignment="1" applyProtection="1">
      <alignment horizontal="left" vertical="center" shrinkToFit="1"/>
    </xf>
    <xf numFmtId="180" fontId="3" fillId="0" borderId="0" xfId="0" applyNumberFormat="1" applyFont="1" applyFill="1" applyBorder="1" applyAlignment="1" applyProtection="1">
      <alignment horizontal="left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54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left" vertical="center"/>
    </xf>
    <xf numFmtId="0" fontId="3" fillId="0" borderId="45" xfId="0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center" vertical="center" shrinkToFit="1"/>
    </xf>
    <xf numFmtId="0" fontId="3" fillId="0" borderId="44" xfId="0" applyFont="1" applyFill="1" applyBorder="1" applyAlignment="1" applyProtection="1">
      <alignment vertical="center" shrinkToFit="1"/>
    </xf>
    <xf numFmtId="0" fontId="3" fillId="0" borderId="45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24" xfId="0" applyFont="1" applyFill="1" applyBorder="1" applyAlignment="1" applyProtection="1">
      <alignment vertical="center" shrinkToFit="1"/>
    </xf>
    <xf numFmtId="0" fontId="3" fillId="0" borderId="43" xfId="0" applyFont="1" applyFill="1" applyBorder="1" applyAlignment="1" applyProtection="1">
      <alignment horizontal="center" vertical="center" shrinkToFit="1"/>
    </xf>
    <xf numFmtId="185" fontId="7" fillId="0" borderId="58" xfId="1" applyNumberFormat="1" applyFont="1" applyFill="1" applyBorder="1" applyAlignment="1" applyProtection="1">
      <alignment horizontal="center" vertical="center" shrinkToFit="1"/>
    </xf>
    <xf numFmtId="186" fontId="7" fillId="0" borderId="2" xfId="1" applyNumberFormat="1" applyFont="1" applyFill="1" applyBorder="1" applyAlignment="1" applyProtection="1">
      <alignment vertical="center" shrinkToFit="1"/>
    </xf>
    <xf numFmtId="186" fontId="7" fillId="0" borderId="3" xfId="1" applyNumberFormat="1" applyFont="1" applyFill="1" applyBorder="1" applyAlignment="1" applyProtection="1">
      <alignment vertical="center" shrinkToFit="1"/>
    </xf>
    <xf numFmtId="186" fontId="7" fillId="0" borderId="4" xfId="1" applyNumberFormat="1" applyFont="1" applyFill="1" applyBorder="1" applyAlignment="1" applyProtection="1">
      <alignment vertical="center" shrinkToFit="1"/>
    </xf>
    <xf numFmtId="185" fontId="7" fillId="0" borderId="2" xfId="1" applyNumberFormat="1" applyFont="1" applyFill="1" applyBorder="1" applyAlignment="1" applyProtection="1">
      <alignment vertical="center" shrinkToFit="1"/>
    </xf>
    <xf numFmtId="185" fontId="7" fillId="0" borderId="3" xfId="1" applyNumberFormat="1" applyFont="1" applyFill="1" applyBorder="1" applyAlignment="1" applyProtection="1">
      <alignment vertical="center" shrinkToFit="1"/>
    </xf>
    <xf numFmtId="185" fontId="7" fillId="0" borderId="23" xfId="1" applyNumberFormat="1" applyFont="1" applyFill="1" applyBorder="1" applyAlignment="1" applyProtection="1">
      <alignment vertical="center" shrinkToFit="1"/>
    </xf>
    <xf numFmtId="187" fontId="7" fillId="0" borderId="2" xfId="1" applyNumberFormat="1" applyFont="1" applyFill="1" applyBorder="1" applyAlignment="1" applyProtection="1">
      <alignment vertical="center" shrinkToFit="1"/>
    </xf>
    <xf numFmtId="187" fontId="7" fillId="0" borderId="3" xfId="1" applyNumberFormat="1" applyFont="1" applyFill="1" applyBorder="1" applyAlignment="1" applyProtection="1">
      <alignment vertical="center" shrinkToFit="1"/>
    </xf>
    <xf numFmtId="187" fontId="7" fillId="0" borderId="4" xfId="1" applyNumberFormat="1" applyFont="1" applyFill="1" applyBorder="1" applyAlignment="1" applyProtection="1">
      <alignment vertical="center" shrinkToFit="1"/>
    </xf>
    <xf numFmtId="0" fontId="8" fillId="3" borderId="52" xfId="0" applyFont="1" applyFill="1" applyBorder="1" applyAlignment="1" applyProtection="1">
      <alignment horizontal="center" vertical="center"/>
    </xf>
    <xf numFmtId="49" fontId="7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7" fillId="0" borderId="60" xfId="1" quotePrefix="1" applyFont="1" applyFill="1" applyBorder="1" applyAlignment="1" applyProtection="1">
      <alignment horizontal="center" vertical="center" shrinkToFit="1"/>
      <protection hidden="1"/>
    </xf>
    <xf numFmtId="49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0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22" xfId="0" applyNumberFormat="1" applyFont="1" applyFill="1" applyBorder="1" applyAlignment="1" applyProtection="1">
      <alignment horizontal="center" vertical="center"/>
      <protection locked="0" hidden="1"/>
    </xf>
    <xf numFmtId="177" fontId="7" fillId="3" borderId="4" xfId="0" applyNumberFormat="1" applyFont="1" applyFill="1" applyBorder="1" applyAlignment="1" applyProtection="1">
      <alignment horizontal="center" vertical="center"/>
      <protection locked="0" hidden="1"/>
    </xf>
    <xf numFmtId="177" fontId="7" fillId="3" borderId="2" xfId="0" applyNumberFormat="1" applyFont="1" applyFill="1" applyBorder="1" applyAlignment="1" applyProtection="1">
      <alignment vertical="center" shrinkToFit="1"/>
      <protection locked="0" hidden="1"/>
    </xf>
    <xf numFmtId="177" fontId="7" fillId="3" borderId="3" xfId="0" applyNumberFormat="1" applyFont="1" applyFill="1" applyBorder="1" applyAlignment="1" applyProtection="1">
      <alignment vertical="center" shrinkToFit="1"/>
      <protection locked="0" hidden="1"/>
    </xf>
    <xf numFmtId="9" fontId="7" fillId="3" borderId="2" xfId="2" applyFont="1" applyFill="1" applyBorder="1" applyAlignment="1" applyProtection="1">
      <alignment horizontal="center" vertical="center" shrinkToFit="1"/>
      <protection locked="0" hidden="1"/>
    </xf>
    <xf numFmtId="9" fontId="7" fillId="3" borderId="4" xfId="2" applyFont="1" applyFill="1" applyBorder="1" applyAlignment="1" applyProtection="1">
      <alignment horizontal="center" vertical="center" shrinkToFit="1"/>
      <protection locked="0" hidden="1"/>
    </xf>
    <xf numFmtId="186" fontId="7" fillId="3" borderId="2" xfId="1" applyNumberFormat="1" applyFont="1" applyFill="1" applyBorder="1" applyAlignment="1" applyProtection="1">
      <alignment vertical="center" shrinkToFit="1"/>
      <protection locked="0"/>
    </xf>
    <xf numFmtId="186" fontId="7" fillId="3" borderId="3" xfId="1" applyNumberFormat="1" applyFont="1" applyFill="1" applyBorder="1" applyAlignment="1" applyProtection="1">
      <alignment vertical="center" shrinkToFit="1"/>
      <protection locked="0"/>
    </xf>
    <xf numFmtId="186" fontId="7" fillId="3" borderId="4" xfId="1" applyNumberFormat="1" applyFont="1" applyFill="1" applyBorder="1" applyAlignment="1" applyProtection="1">
      <alignment vertical="center" shrinkToFit="1"/>
      <protection locked="0"/>
    </xf>
    <xf numFmtId="38" fontId="7" fillId="3" borderId="2" xfId="1" applyFont="1" applyFill="1" applyBorder="1" applyAlignment="1" applyProtection="1">
      <alignment horizontal="center" vertical="center" shrinkToFit="1"/>
      <protection locked="0"/>
    </xf>
    <xf numFmtId="38" fontId="7" fillId="3" borderId="4" xfId="1" applyFont="1" applyFill="1" applyBorder="1" applyAlignment="1" applyProtection="1">
      <alignment horizontal="center" vertical="center" shrinkToFit="1"/>
      <protection locked="0"/>
    </xf>
    <xf numFmtId="186" fontId="7" fillId="3" borderId="1" xfId="1" applyNumberFormat="1" applyFont="1" applyFill="1" applyBorder="1" applyAlignment="1" applyProtection="1">
      <alignment vertical="center" shrinkToFit="1"/>
      <protection locked="0"/>
    </xf>
    <xf numFmtId="38" fontId="7" fillId="3" borderId="1" xfId="1" applyFont="1" applyFill="1" applyBorder="1" applyAlignment="1" applyProtection="1">
      <alignment horizontal="center" vertical="center" shrinkToFit="1"/>
      <protection locked="0"/>
    </xf>
    <xf numFmtId="9" fontId="11" fillId="0" borderId="2" xfId="2" applyFont="1" applyFill="1" applyBorder="1" applyAlignment="1" applyProtection="1">
      <alignment horizontal="center" vertical="center" shrinkToFit="1"/>
      <protection locked="0" hidden="1"/>
    </xf>
    <xf numFmtId="9" fontId="11" fillId="0" borderId="4" xfId="2" applyFont="1" applyFill="1" applyBorder="1" applyAlignment="1" applyProtection="1">
      <alignment horizontal="center" vertical="center" shrinkToFit="1"/>
      <protection locked="0" hidden="1"/>
    </xf>
    <xf numFmtId="40" fontId="7" fillId="0" borderId="1" xfId="1" applyNumberFormat="1" applyFont="1" applyFill="1" applyBorder="1" applyAlignment="1" applyProtection="1">
      <alignment vertical="center" shrinkToFit="1"/>
    </xf>
    <xf numFmtId="187" fontId="7" fillId="0" borderId="1" xfId="1" applyNumberFormat="1" applyFont="1" applyFill="1" applyBorder="1" applyAlignment="1" applyProtection="1">
      <alignment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 hidden="1"/>
    </xf>
    <xf numFmtId="0" fontId="7" fillId="3" borderId="27" xfId="0" applyFont="1" applyFill="1" applyBorder="1" applyAlignment="1" applyProtection="1">
      <alignment horizontal="center" vertical="center"/>
      <protection locked="0" hidden="1"/>
    </xf>
    <xf numFmtId="0" fontId="7" fillId="3" borderId="33" xfId="0" applyFont="1" applyFill="1" applyBorder="1" applyAlignment="1" applyProtection="1">
      <alignment horizontal="center" vertical="center"/>
      <protection locked="0" hidden="1"/>
    </xf>
    <xf numFmtId="185" fontId="7" fillId="3" borderId="28" xfId="1" applyNumberFormat="1" applyFont="1" applyFill="1" applyBorder="1" applyAlignment="1" applyProtection="1">
      <alignment vertical="center" shrinkToFit="1"/>
      <protection locked="0" hidden="1"/>
    </xf>
    <xf numFmtId="185" fontId="7" fillId="3" borderId="27" xfId="1" applyNumberFormat="1" applyFont="1" applyFill="1" applyBorder="1" applyAlignment="1" applyProtection="1">
      <alignment vertical="center" shrinkToFit="1"/>
      <protection locked="0" hidden="1"/>
    </xf>
    <xf numFmtId="185" fontId="7" fillId="3" borderId="33" xfId="1" applyNumberFormat="1" applyFont="1" applyFill="1" applyBorder="1" applyAlignment="1" applyProtection="1">
      <alignment vertical="center" shrinkToFit="1"/>
      <protection locked="0" hidden="1"/>
    </xf>
    <xf numFmtId="0" fontId="7" fillId="0" borderId="20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17" fillId="3" borderId="29" xfId="0" applyFont="1" applyFill="1" applyBorder="1" applyAlignment="1" applyProtection="1">
      <alignment horizontal="center" vertical="center" shrinkToFit="1"/>
      <protection locked="0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183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183" fontId="3" fillId="3" borderId="3" xfId="0" applyNumberFormat="1" applyFont="1" applyFill="1" applyBorder="1" applyAlignment="1" applyProtection="1">
      <alignment horizontal="center" vertical="center" shrinkToFit="1"/>
      <protection locked="0"/>
    </xf>
    <xf numFmtId="183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184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184" fontId="3" fillId="3" borderId="3" xfId="0" applyNumberFormat="1" applyFont="1" applyFill="1" applyBorder="1" applyAlignment="1" applyProtection="1">
      <alignment horizontal="center" vertical="center" shrinkToFit="1"/>
      <protection locked="0"/>
    </xf>
    <xf numFmtId="184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</xf>
    <xf numFmtId="0" fontId="24" fillId="3" borderId="54" xfId="0" applyFont="1" applyFill="1" applyBorder="1" applyAlignment="1" applyProtection="1">
      <alignment horizontal="center" vertical="center" shrinkToFit="1"/>
    </xf>
    <xf numFmtId="180" fontId="3" fillId="3" borderId="0" xfId="0" quotePrefix="1" applyNumberFormat="1" applyFont="1" applyFill="1" applyBorder="1" applyAlignment="1" applyProtection="1">
      <alignment horizontal="left" vertical="center" shrinkToFit="1"/>
      <protection locked="0"/>
    </xf>
    <xf numFmtId="180" fontId="3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 applyProtection="1">
      <alignment horizontal="center" vertical="center"/>
      <protection locked="0"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left" vertical="center" shrinkToFit="1"/>
    </xf>
    <xf numFmtId="38" fontId="24" fillId="0" borderId="76" xfId="0" applyNumberFormat="1" applyFont="1" applyFill="1" applyBorder="1" applyAlignment="1" applyProtection="1">
      <alignment horizontal="right" vertical="center"/>
    </xf>
    <xf numFmtId="38" fontId="24" fillId="0" borderId="77" xfId="0" applyNumberFormat="1" applyFont="1" applyFill="1" applyBorder="1" applyAlignment="1" applyProtection="1">
      <alignment horizontal="right" vertical="center"/>
    </xf>
    <xf numFmtId="38" fontId="24" fillId="0" borderId="78" xfId="0" applyNumberFormat="1" applyFont="1" applyFill="1" applyBorder="1" applyAlignment="1" applyProtection="1">
      <alignment horizontal="right" vertical="center"/>
    </xf>
    <xf numFmtId="0" fontId="3" fillId="0" borderId="51" xfId="0" applyFont="1" applyFill="1" applyBorder="1" applyAlignment="1" applyProtection="1"/>
    <xf numFmtId="0" fontId="3" fillId="0" borderId="0" xfId="0" applyFont="1" applyFill="1" applyBorder="1" applyAlignment="1" applyProtection="1"/>
    <xf numFmtId="14" fontId="3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3" borderId="0" xfId="0" applyFont="1" applyFill="1" applyBorder="1" applyAlignment="1" applyProtection="1">
      <alignment horizontal="right" vertical="center" shrinkToFit="1"/>
      <protection locked="0"/>
    </xf>
    <xf numFmtId="0" fontId="3" fillId="3" borderId="54" xfId="0" applyFont="1" applyFill="1" applyBorder="1" applyAlignment="1" applyProtection="1">
      <alignment horizontal="right" vertical="center" shrinkToFit="1"/>
      <protection locked="0"/>
    </xf>
    <xf numFmtId="0" fontId="12" fillId="3" borderId="0" xfId="0" applyFont="1" applyFill="1" applyBorder="1" applyAlignment="1" applyProtection="1">
      <alignment vertical="center" shrinkToFit="1"/>
      <protection locked="0"/>
    </xf>
    <xf numFmtId="49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49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 shrinkToFit="1"/>
    </xf>
    <xf numFmtId="0" fontId="3" fillId="3" borderId="44" xfId="0" applyFont="1" applyFill="1" applyBorder="1" applyAlignment="1" applyProtection="1">
      <alignment horizontal="center" vertical="center" shrinkToFit="1"/>
    </xf>
    <xf numFmtId="0" fontId="3" fillId="3" borderId="44" xfId="0" applyFont="1" applyFill="1" applyBorder="1" applyAlignment="1" applyProtection="1">
      <alignment horizontal="left" vertical="center" shrinkToFit="1"/>
      <protection locked="0"/>
    </xf>
    <xf numFmtId="0" fontId="3" fillId="3" borderId="45" xfId="0" applyFont="1" applyFill="1" applyBorder="1" applyAlignment="1" applyProtection="1">
      <alignment horizontal="left" vertical="center" shrinkToFit="1"/>
      <protection locked="0"/>
    </xf>
    <xf numFmtId="0" fontId="3" fillId="6" borderId="51" xfId="0" applyFont="1" applyFill="1" applyBorder="1" applyAlignment="1" applyProtection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54" xfId="0" applyFont="1" applyFill="1" applyBorder="1" applyAlignment="1" applyProtection="1">
      <alignment vertical="center" shrinkToFit="1"/>
      <protection locked="0"/>
    </xf>
    <xf numFmtId="38" fontId="13" fillId="0" borderId="118" xfId="0" applyNumberFormat="1" applyFont="1" applyFill="1" applyBorder="1" applyAlignment="1" applyProtection="1">
      <alignment horizontal="right" vertical="center"/>
    </xf>
    <xf numFmtId="38" fontId="13" fillId="0" borderId="119" xfId="0" applyNumberFormat="1" applyFont="1" applyFill="1" applyBorder="1" applyAlignment="1" applyProtection="1">
      <alignment horizontal="right" vertical="center"/>
    </xf>
    <xf numFmtId="38" fontId="13" fillId="0" borderId="120" xfId="0" applyNumberFormat="1" applyFont="1" applyFill="1" applyBorder="1" applyAlignment="1" applyProtection="1">
      <alignment horizontal="right" vertical="center"/>
    </xf>
    <xf numFmtId="38" fontId="13" fillId="0" borderId="121" xfId="0" applyNumberFormat="1" applyFont="1" applyFill="1" applyBorder="1" applyAlignment="1" applyProtection="1">
      <alignment horizontal="center" vertical="center" shrinkToFit="1"/>
    </xf>
    <xf numFmtId="49" fontId="8" fillId="3" borderId="18" xfId="0" applyNumberFormat="1" applyFont="1" applyFill="1" applyBorder="1" applyAlignment="1" applyProtection="1">
      <alignment shrinkToFit="1"/>
      <protection locked="0"/>
    </xf>
    <xf numFmtId="49" fontId="8" fillId="3" borderId="24" xfId="0" applyNumberFormat="1" applyFont="1" applyFill="1" applyBorder="1" applyAlignment="1" applyProtection="1">
      <alignment shrinkToFit="1"/>
      <protection locked="0"/>
    </xf>
    <xf numFmtId="49" fontId="3" fillId="3" borderId="29" xfId="0" applyNumberFormat="1" applyFont="1" applyFill="1" applyBorder="1" applyAlignment="1" applyProtection="1">
      <alignment vertical="center" shrinkToFit="1"/>
      <protection locked="0"/>
    </xf>
    <xf numFmtId="49" fontId="3" fillId="3" borderId="56" xfId="0" applyNumberFormat="1" applyFont="1" applyFill="1" applyBorder="1" applyAlignment="1" applyProtection="1">
      <alignment vertical="center" shrinkToFit="1"/>
      <protection locked="0"/>
    </xf>
    <xf numFmtId="0" fontId="7" fillId="3" borderId="35" xfId="0" applyFont="1" applyFill="1" applyBorder="1" applyAlignment="1" applyProtection="1">
      <alignment vertical="center" shrinkToFit="1"/>
      <protection locked="0"/>
    </xf>
    <xf numFmtId="0" fontId="7" fillId="3" borderId="39" xfId="0" applyFont="1" applyFill="1" applyBorder="1" applyAlignment="1" applyProtection="1">
      <alignment vertical="center" shrinkToFit="1"/>
      <protection locked="0"/>
    </xf>
    <xf numFmtId="185" fontId="7" fillId="3" borderId="2" xfId="1" applyNumberFormat="1" applyFont="1" applyFill="1" applyBorder="1" applyAlignment="1" applyProtection="1">
      <alignment vertical="center" shrinkToFit="1"/>
      <protection locked="0" hidden="1"/>
    </xf>
    <xf numFmtId="185" fontId="7" fillId="3" borderId="3" xfId="1" applyNumberFormat="1" applyFont="1" applyFill="1" applyBorder="1" applyAlignment="1" applyProtection="1">
      <alignment vertical="center" shrinkToFit="1"/>
      <protection locked="0" hidden="1"/>
    </xf>
    <xf numFmtId="0" fontId="3" fillId="7" borderId="43" xfId="0" applyFont="1" applyFill="1" applyBorder="1" applyAlignment="1" applyProtection="1">
      <alignment horizontal="center" vertical="center" shrinkToFit="1"/>
    </xf>
    <xf numFmtId="0" fontId="3" fillId="7" borderId="44" xfId="0" applyFont="1" applyFill="1" applyBorder="1" applyAlignment="1" applyProtection="1">
      <alignment horizontal="center" vertical="center" shrinkToFit="1"/>
    </xf>
    <xf numFmtId="0" fontId="3" fillId="7" borderId="44" xfId="0" applyFont="1" applyFill="1" applyBorder="1" applyAlignment="1" applyProtection="1">
      <alignment horizontal="left" vertical="center" shrinkToFit="1"/>
    </xf>
    <xf numFmtId="0" fontId="3" fillId="7" borderId="45" xfId="0" applyFont="1" applyFill="1" applyBorder="1" applyAlignment="1" applyProtection="1">
      <alignment horizontal="left" vertical="center" shrinkToFit="1"/>
    </xf>
    <xf numFmtId="6" fontId="10" fillId="0" borderId="40" xfId="0" applyNumberFormat="1" applyFont="1" applyFill="1" applyBorder="1" applyAlignment="1" applyProtection="1">
      <alignment vertical="center"/>
    </xf>
    <xf numFmtId="6" fontId="10" fillId="0" borderId="41" xfId="0" applyNumberFormat="1" applyFont="1" applyFill="1" applyBorder="1" applyAlignment="1" applyProtection="1">
      <alignment vertical="center"/>
    </xf>
    <xf numFmtId="0" fontId="3" fillId="7" borderId="51" xfId="0" applyFont="1" applyFill="1" applyBorder="1" applyAlignment="1" applyProtection="1">
      <alignment horizontal="center" vertical="center" shrinkToFit="1"/>
    </xf>
    <xf numFmtId="0" fontId="3" fillId="7" borderId="0" xfId="0" applyFont="1" applyFill="1" applyBorder="1" applyAlignment="1" applyProtection="1">
      <alignment horizontal="center" vertical="center" shrinkToFit="1"/>
    </xf>
    <xf numFmtId="0" fontId="3" fillId="7" borderId="0" xfId="0" applyFont="1" applyFill="1" applyBorder="1" applyAlignment="1" applyProtection="1">
      <alignment vertical="center" shrinkToFit="1"/>
    </xf>
    <xf numFmtId="0" fontId="3" fillId="7" borderId="54" xfId="0" applyFont="1" applyFill="1" applyBorder="1" applyAlignment="1" applyProtection="1">
      <alignment vertical="center" shrinkToFit="1"/>
    </xf>
    <xf numFmtId="0" fontId="6" fillId="7" borderId="0" xfId="0" applyFont="1" applyFill="1" applyAlignment="1" applyProtection="1">
      <alignment horizontal="left" vertical="center"/>
    </xf>
    <xf numFmtId="0" fontId="3" fillId="0" borderId="43" xfId="0" applyFont="1" applyFill="1" applyBorder="1" applyAlignment="1" applyProtection="1">
      <alignment horizontal="left"/>
    </xf>
    <xf numFmtId="0" fontId="3" fillId="0" borderId="44" xfId="0" applyFont="1" applyFill="1" applyBorder="1" applyAlignment="1" applyProtection="1">
      <alignment horizontal="left"/>
    </xf>
    <xf numFmtId="0" fontId="3" fillId="0" borderId="5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14" fontId="3" fillId="7" borderId="0" xfId="0" applyNumberFormat="1" applyFont="1" applyFill="1" applyBorder="1" applyAlignment="1" applyProtection="1">
      <alignment horizontal="right" vertical="center" shrinkToFit="1"/>
    </xf>
    <xf numFmtId="0" fontId="3" fillId="7" borderId="0" xfId="0" applyFont="1" applyFill="1" applyBorder="1" applyAlignment="1" applyProtection="1">
      <alignment horizontal="right" vertical="center" shrinkToFit="1"/>
    </xf>
    <xf numFmtId="0" fontId="3" fillId="7" borderId="54" xfId="0" applyFont="1" applyFill="1" applyBorder="1" applyAlignment="1" applyProtection="1">
      <alignment horizontal="right" vertical="center" shrinkToFit="1"/>
    </xf>
    <xf numFmtId="0" fontId="12" fillId="7" borderId="0" xfId="0" applyFont="1" applyFill="1" applyBorder="1" applyAlignment="1" applyProtection="1">
      <alignment vertical="center" shrinkToFit="1"/>
    </xf>
    <xf numFmtId="0" fontId="3" fillId="7" borderId="22" xfId="0" applyFont="1" applyFill="1" applyBorder="1" applyAlignment="1" applyProtection="1">
      <alignment horizontal="center" vertical="center" shrinkToFit="1"/>
    </xf>
    <xf numFmtId="0" fontId="3" fillId="7" borderId="3" xfId="0" applyFont="1" applyFill="1" applyBorder="1" applyAlignment="1" applyProtection="1">
      <alignment horizontal="center" vertical="center" shrinkToFit="1"/>
    </xf>
    <xf numFmtId="0" fontId="3" fillId="7" borderId="4" xfId="0" applyFont="1" applyFill="1" applyBorder="1" applyAlignment="1" applyProtection="1">
      <alignment horizontal="center" vertical="center" shrinkToFit="1"/>
    </xf>
    <xf numFmtId="0" fontId="3" fillId="7" borderId="1" xfId="0" applyFont="1" applyFill="1" applyBorder="1" applyAlignment="1" applyProtection="1">
      <alignment horizontal="center" vertical="center" shrinkToFit="1"/>
    </xf>
    <xf numFmtId="0" fontId="3" fillId="7" borderId="2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49" fontId="8" fillId="7" borderId="18" xfId="0" applyNumberFormat="1" applyFont="1" applyFill="1" applyBorder="1" applyAlignment="1" applyProtection="1">
      <alignment shrinkToFit="1"/>
    </xf>
    <xf numFmtId="49" fontId="8" fillId="7" borderId="24" xfId="0" applyNumberFormat="1" applyFont="1" applyFill="1" applyBorder="1" applyAlignment="1" applyProtection="1">
      <alignment shrinkToFit="1"/>
    </xf>
    <xf numFmtId="49" fontId="3" fillId="7" borderId="29" xfId="0" applyNumberFormat="1" applyFont="1" applyFill="1" applyBorder="1" applyAlignment="1" applyProtection="1">
      <alignment vertical="center" shrinkToFit="1"/>
    </xf>
    <xf numFmtId="49" fontId="3" fillId="7" borderId="56" xfId="0" applyNumberFormat="1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24" fillId="7" borderId="0" xfId="0" applyFont="1" applyFill="1" applyBorder="1" applyAlignment="1" applyProtection="1">
      <alignment horizontal="center" vertical="center" shrinkToFit="1"/>
    </xf>
    <xf numFmtId="0" fontId="24" fillId="7" borderId="54" xfId="0" applyFont="1" applyFill="1" applyBorder="1" applyAlignment="1" applyProtection="1">
      <alignment horizontal="center" vertical="center" shrinkToFit="1"/>
    </xf>
    <xf numFmtId="0" fontId="17" fillId="7" borderId="29" xfId="0" applyFont="1" applyFill="1" applyBorder="1" applyAlignment="1" applyProtection="1">
      <alignment horizontal="center" vertical="center" shrinkToFit="1"/>
    </xf>
    <xf numFmtId="0" fontId="3" fillId="7" borderId="28" xfId="0" applyNumberFormat="1" applyFont="1" applyFill="1" applyBorder="1" applyAlignment="1" applyProtection="1">
      <alignment horizontal="center" vertical="center" shrinkToFit="1"/>
    </xf>
    <xf numFmtId="0" fontId="3" fillId="7" borderId="27" xfId="0" applyNumberFormat="1" applyFont="1" applyFill="1" applyBorder="1" applyAlignment="1" applyProtection="1">
      <alignment horizontal="center" vertical="center" shrinkToFit="1"/>
    </xf>
    <xf numFmtId="0" fontId="3" fillId="7" borderId="30" xfId="0" applyNumberFormat="1" applyFont="1" applyFill="1" applyBorder="1" applyAlignment="1" applyProtection="1">
      <alignment horizontal="center" vertical="center" shrinkToFit="1"/>
    </xf>
    <xf numFmtId="0" fontId="3" fillId="7" borderId="2" xfId="0" applyNumberFormat="1" applyFont="1" applyFill="1" applyBorder="1" applyAlignment="1" applyProtection="1">
      <alignment horizontal="center" vertical="center" shrinkToFit="1"/>
    </xf>
    <xf numFmtId="0" fontId="3" fillId="7" borderId="3" xfId="0" applyNumberFormat="1" applyFont="1" applyFill="1" applyBorder="1" applyAlignment="1" applyProtection="1">
      <alignment horizontal="center" vertical="center" shrinkToFit="1"/>
    </xf>
    <xf numFmtId="0" fontId="3" fillId="7" borderId="23" xfId="0" applyNumberFormat="1" applyFont="1" applyFill="1" applyBorder="1" applyAlignment="1" applyProtection="1">
      <alignment horizontal="center" vertical="center" shrinkToFit="1"/>
    </xf>
    <xf numFmtId="180" fontId="3" fillId="7" borderId="0" xfId="0" quotePrefix="1" applyNumberFormat="1" applyFont="1" applyFill="1" applyBorder="1" applyAlignment="1" applyProtection="1">
      <alignment horizontal="left" vertical="center" shrinkToFit="1"/>
    </xf>
    <xf numFmtId="180" fontId="3" fillId="7" borderId="0" xfId="0" applyNumberFormat="1" applyFont="1" applyFill="1" applyBorder="1" applyAlignment="1" applyProtection="1">
      <alignment horizontal="left" vertical="center" shrinkToFit="1"/>
    </xf>
    <xf numFmtId="0" fontId="7" fillId="7" borderId="32" xfId="0" applyFont="1" applyFill="1" applyBorder="1" applyAlignment="1" applyProtection="1">
      <alignment horizontal="center" vertical="center"/>
      <protection hidden="1"/>
    </xf>
    <xf numFmtId="0" fontId="7" fillId="7" borderId="1" xfId="0" applyFont="1" applyFill="1" applyBorder="1" applyAlignment="1" applyProtection="1">
      <alignment horizontal="center" vertical="center"/>
      <protection hidden="1"/>
    </xf>
    <xf numFmtId="38" fontId="7" fillId="7" borderId="2" xfId="1" applyFont="1" applyFill="1" applyBorder="1" applyAlignment="1" applyProtection="1">
      <alignment vertical="center" shrinkToFit="1"/>
      <protection hidden="1"/>
    </xf>
    <xf numFmtId="38" fontId="7" fillId="7" borderId="3" xfId="1" applyFont="1" applyFill="1" applyBorder="1" applyAlignment="1" applyProtection="1">
      <alignment vertical="center" shrinkToFit="1"/>
      <protection hidden="1"/>
    </xf>
    <xf numFmtId="38" fontId="7" fillId="0" borderId="2" xfId="1" applyFont="1" applyFill="1" applyBorder="1" applyAlignment="1" applyProtection="1">
      <alignment vertical="center" shrinkToFit="1"/>
      <protection hidden="1"/>
    </xf>
    <xf numFmtId="38" fontId="7" fillId="0" borderId="3" xfId="1" applyFont="1" applyFill="1" applyBorder="1" applyAlignment="1" applyProtection="1">
      <alignment vertical="center" shrinkToFit="1"/>
      <protection hidden="1"/>
    </xf>
    <xf numFmtId="38" fontId="7" fillId="0" borderId="23" xfId="1" applyFont="1" applyFill="1" applyBorder="1" applyAlignment="1" applyProtection="1">
      <alignment vertical="center" shrinkToFit="1"/>
      <protection hidden="1"/>
    </xf>
    <xf numFmtId="0" fontId="7" fillId="7" borderId="35" xfId="0" applyFont="1" applyFill="1" applyBorder="1" applyAlignment="1" applyProtection="1">
      <alignment vertical="center" shrinkToFit="1"/>
    </xf>
    <xf numFmtId="0" fontId="7" fillId="7" borderId="39" xfId="0" applyFont="1" applyFill="1" applyBorder="1" applyAlignment="1" applyProtection="1">
      <alignment vertical="center" shrinkToFit="1"/>
    </xf>
    <xf numFmtId="38" fontId="7" fillId="0" borderId="28" xfId="1" applyFont="1" applyFill="1" applyBorder="1" applyAlignment="1" applyProtection="1">
      <alignment vertical="center" shrinkToFit="1"/>
      <protection hidden="1"/>
    </xf>
    <xf numFmtId="38" fontId="7" fillId="0" borderId="27" xfId="1" applyFont="1" applyFill="1" applyBorder="1" applyAlignment="1" applyProtection="1">
      <alignment vertical="center" shrinkToFit="1"/>
      <protection hidden="1"/>
    </xf>
    <xf numFmtId="38" fontId="7" fillId="0" borderId="30" xfId="1" applyFont="1" applyFill="1" applyBorder="1" applyAlignment="1" applyProtection="1">
      <alignment vertical="center" shrinkToFit="1"/>
      <protection hidden="1"/>
    </xf>
    <xf numFmtId="0" fontId="7" fillId="7" borderId="26" xfId="0" applyFont="1" applyFill="1" applyBorder="1" applyAlignment="1" applyProtection="1">
      <alignment horizontal="center" vertical="center"/>
      <protection hidden="1"/>
    </xf>
    <xf numFmtId="0" fontId="7" fillId="7" borderId="27" xfId="0" applyFont="1" applyFill="1" applyBorder="1" applyAlignment="1" applyProtection="1">
      <alignment horizontal="center" vertical="center"/>
      <protection hidden="1"/>
    </xf>
    <xf numFmtId="0" fontId="7" fillId="7" borderId="33" xfId="0" applyFont="1" applyFill="1" applyBorder="1" applyAlignment="1" applyProtection="1">
      <alignment horizontal="center" vertical="center"/>
      <protection hidden="1"/>
    </xf>
    <xf numFmtId="38" fontId="7" fillId="7" borderId="28" xfId="1" applyFont="1" applyFill="1" applyBorder="1" applyAlignment="1" applyProtection="1">
      <alignment vertical="center" shrinkToFit="1"/>
      <protection hidden="1"/>
    </xf>
    <xf numFmtId="38" fontId="7" fillId="7" borderId="27" xfId="1" applyFont="1" applyFill="1" applyBorder="1" applyAlignment="1" applyProtection="1">
      <alignment vertical="center" shrinkToFit="1"/>
      <protection hidden="1"/>
    </xf>
    <xf numFmtId="38" fontId="7" fillId="7" borderId="33" xfId="1" applyFont="1" applyFill="1" applyBorder="1" applyAlignment="1" applyProtection="1">
      <alignment vertical="center" shrinkToFit="1"/>
      <protection hidden="1"/>
    </xf>
    <xf numFmtId="38" fontId="7" fillId="0" borderId="33" xfId="1" applyFont="1" applyFill="1" applyBorder="1" applyAlignment="1" applyProtection="1">
      <alignment vertical="center" shrinkToFit="1"/>
      <protection hidden="1"/>
    </xf>
    <xf numFmtId="38" fontId="7" fillId="0" borderId="1" xfId="1" applyFont="1" applyFill="1" applyBorder="1" applyAlignment="1" applyProtection="1">
      <alignment vertical="center" shrinkToFit="1"/>
    </xf>
    <xf numFmtId="38" fontId="7" fillId="0" borderId="25" xfId="1" applyFont="1" applyFill="1" applyBorder="1" applyAlignment="1" applyProtection="1">
      <alignment vertical="center" shrinkToFit="1"/>
    </xf>
    <xf numFmtId="177" fontId="7" fillId="7" borderId="22" xfId="0" applyNumberFormat="1" applyFont="1" applyFill="1" applyBorder="1" applyAlignment="1" applyProtection="1">
      <alignment horizontal="center" vertical="center"/>
      <protection hidden="1"/>
    </xf>
    <xf numFmtId="177" fontId="7" fillId="7" borderId="4" xfId="0" applyNumberFormat="1" applyFont="1" applyFill="1" applyBorder="1" applyAlignment="1" applyProtection="1">
      <alignment horizontal="center" vertical="center"/>
      <protection hidden="1"/>
    </xf>
    <xf numFmtId="177" fontId="7" fillId="7" borderId="2" xfId="0" applyNumberFormat="1" applyFont="1" applyFill="1" applyBorder="1" applyAlignment="1" applyProtection="1">
      <alignment vertical="center" shrinkToFit="1"/>
      <protection hidden="1"/>
    </xf>
    <xf numFmtId="177" fontId="7" fillId="7" borderId="3" xfId="0" applyNumberFormat="1" applyFont="1" applyFill="1" applyBorder="1" applyAlignment="1" applyProtection="1">
      <alignment vertical="center" shrinkToFit="1"/>
      <protection hidden="1"/>
    </xf>
    <xf numFmtId="9" fontId="7" fillId="7" borderId="2" xfId="2" applyFont="1" applyFill="1" applyBorder="1" applyAlignment="1" applyProtection="1">
      <alignment horizontal="center" vertical="center" shrinkToFit="1"/>
      <protection hidden="1"/>
    </xf>
    <xf numFmtId="9" fontId="7" fillId="7" borderId="4" xfId="2" applyFont="1" applyFill="1" applyBorder="1" applyAlignment="1" applyProtection="1">
      <alignment horizontal="center" vertical="center" shrinkToFit="1"/>
      <protection hidden="1"/>
    </xf>
    <xf numFmtId="40" fontId="7" fillId="7" borderId="1" xfId="1" applyNumberFormat="1" applyFont="1" applyFill="1" applyBorder="1" applyAlignment="1" applyProtection="1">
      <alignment vertical="center" shrinkToFit="1"/>
    </xf>
    <xf numFmtId="38" fontId="7" fillId="7" borderId="1" xfId="1" applyFont="1" applyFill="1" applyBorder="1" applyAlignment="1" applyProtection="1">
      <alignment horizontal="center" vertical="center" shrinkToFit="1"/>
    </xf>
    <xf numFmtId="181" fontId="7" fillId="7" borderId="1" xfId="1" applyNumberFormat="1" applyFont="1" applyFill="1" applyBorder="1" applyAlignment="1" applyProtection="1">
      <alignment vertical="center" shrinkToFit="1"/>
    </xf>
    <xf numFmtId="9" fontId="11" fillId="7" borderId="2" xfId="2" applyFont="1" applyFill="1" applyBorder="1" applyAlignment="1" applyProtection="1">
      <alignment horizontal="center" vertical="center" shrinkToFit="1"/>
      <protection hidden="1"/>
    </xf>
    <xf numFmtId="9" fontId="11" fillId="7" borderId="4" xfId="2" applyFont="1" applyFill="1" applyBorder="1" applyAlignment="1" applyProtection="1">
      <alignment horizontal="center" vertical="center" shrinkToFit="1"/>
      <protection hidden="1"/>
    </xf>
    <xf numFmtId="181" fontId="7" fillId="0" borderId="1" xfId="1" applyNumberFormat="1" applyFont="1" applyFill="1" applyBorder="1" applyAlignment="1" applyProtection="1">
      <alignment vertical="center" shrinkToFit="1"/>
    </xf>
    <xf numFmtId="38" fontId="7" fillId="0" borderId="9" xfId="1" applyFont="1" applyFill="1" applyBorder="1" applyAlignment="1" applyProtection="1">
      <alignment vertical="center" shrinkToFit="1"/>
      <protection hidden="1"/>
    </xf>
    <xf numFmtId="38" fontId="7" fillId="0" borderId="10" xfId="1" applyFont="1" applyFill="1" applyBorder="1" applyAlignment="1" applyProtection="1">
      <alignment vertical="center" shrinkToFit="1"/>
      <protection hidden="1"/>
    </xf>
    <xf numFmtId="38" fontId="7" fillId="0" borderId="46" xfId="1" applyFont="1" applyFill="1" applyBorder="1" applyAlignment="1" applyProtection="1">
      <alignment vertical="center" shrinkToFit="1"/>
      <protection hidden="1"/>
    </xf>
    <xf numFmtId="40" fontId="7" fillId="7" borderId="2" xfId="1" applyNumberFormat="1" applyFont="1" applyFill="1" applyBorder="1" applyAlignment="1" applyProtection="1">
      <alignment vertical="center" shrinkToFit="1"/>
    </xf>
    <xf numFmtId="40" fontId="7" fillId="7" borderId="3" xfId="1" applyNumberFormat="1" applyFont="1" applyFill="1" applyBorder="1" applyAlignment="1" applyProtection="1">
      <alignment vertical="center" shrinkToFit="1"/>
    </xf>
    <xf numFmtId="40" fontId="7" fillId="7" borderId="4" xfId="1" applyNumberFormat="1" applyFont="1" applyFill="1" applyBorder="1" applyAlignment="1" applyProtection="1">
      <alignment vertical="center" shrinkToFit="1"/>
    </xf>
    <xf numFmtId="38" fontId="7" fillId="7" borderId="2" xfId="1" applyFont="1" applyFill="1" applyBorder="1" applyAlignment="1" applyProtection="1">
      <alignment horizontal="center" vertical="center" shrinkToFit="1"/>
    </xf>
    <xf numFmtId="38" fontId="7" fillId="7" borderId="4" xfId="1" applyFont="1" applyFill="1" applyBorder="1" applyAlignment="1" applyProtection="1">
      <alignment horizontal="center" vertical="center" shrinkToFit="1"/>
    </xf>
    <xf numFmtId="181" fontId="7" fillId="7" borderId="2" xfId="1" applyNumberFormat="1" applyFont="1" applyFill="1" applyBorder="1" applyAlignment="1" applyProtection="1">
      <alignment vertical="center" shrinkToFit="1"/>
    </xf>
    <xf numFmtId="181" fontId="7" fillId="7" borderId="3" xfId="1" applyNumberFormat="1" applyFont="1" applyFill="1" applyBorder="1" applyAlignment="1" applyProtection="1">
      <alignment vertical="center" shrinkToFit="1"/>
    </xf>
    <xf numFmtId="181" fontId="7" fillId="7" borderId="4" xfId="1" applyNumberFormat="1" applyFont="1" applyFill="1" applyBorder="1" applyAlignment="1" applyProtection="1">
      <alignment vertical="center" shrinkToFit="1"/>
    </xf>
    <xf numFmtId="38" fontId="7" fillId="0" borderId="19" xfId="1" applyFont="1" applyFill="1" applyBorder="1" applyAlignment="1" applyProtection="1">
      <alignment vertical="center" shrinkToFit="1"/>
      <protection hidden="1"/>
    </xf>
    <xf numFmtId="38" fontId="7" fillId="0" borderId="20" xfId="1" applyFont="1" applyFill="1" applyBorder="1" applyAlignment="1" applyProtection="1">
      <alignment vertical="center" shrinkToFit="1"/>
      <protection hidden="1"/>
    </xf>
    <xf numFmtId="38" fontId="7" fillId="0" borderId="21" xfId="1" applyFont="1" applyFill="1" applyBorder="1" applyAlignment="1" applyProtection="1">
      <alignment vertical="center" shrinkToFit="1"/>
      <protection hidden="1"/>
    </xf>
    <xf numFmtId="49" fontId="7" fillId="7" borderId="22" xfId="0" applyNumberFormat="1" applyFont="1" applyFill="1" applyBorder="1" applyAlignment="1" applyProtection="1">
      <alignment horizontal="center" vertical="center" shrinkToFit="1"/>
    </xf>
    <xf numFmtId="49" fontId="7" fillId="7" borderId="3" xfId="0" applyNumberFormat="1" applyFont="1" applyFill="1" applyBorder="1" applyAlignment="1" applyProtection="1">
      <alignment horizontal="center" vertical="center" shrinkToFit="1"/>
    </xf>
    <xf numFmtId="38" fontId="7" fillId="0" borderId="4" xfId="1" applyFont="1" applyFill="1" applyBorder="1" applyAlignment="1" applyProtection="1">
      <alignment vertical="center" shrinkToFit="1"/>
      <protection hidden="1"/>
    </xf>
    <xf numFmtId="49" fontId="7" fillId="7" borderId="16" xfId="0" applyNumberFormat="1" applyFont="1" applyFill="1" applyBorder="1" applyAlignment="1" applyProtection="1">
      <alignment horizontal="center" vertical="center" shrinkToFit="1"/>
    </xf>
    <xf numFmtId="49" fontId="7" fillId="7" borderId="20" xfId="0" applyNumberFormat="1" applyFont="1" applyFill="1" applyBorder="1" applyAlignment="1" applyProtection="1">
      <alignment horizontal="center" vertical="center" shrinkToFit="1"/>
    </xf>
    <xf numFmtId="38" fontId="7" fillId="0" borderId="17" xfId="1" applyFont="1" applyFill="1" applyBorder="1" applyAlignment="1" applyProtection="1">
      <alignment vertical="center" shrinkToFit="1"/>
      <protection hidden="1"/>
    </xf>
    <xf numFmtId="0" fontId="8" fillId="7" borderId="52" xfId="0" applyFont="1" applyFill="1" applyBorder="1" applyAlignment="1" applyProtection="1">
      <alignment horizontal="center" vertical="center"/>
    </xf>
    <xf numFmtId="38" fontId="7" fillId="0" borderId="60" xfId="1" applyFont="1" applyFill="1" applyBorder="1" applyAlignment="1" applyProtection="1">
      <alignment vertical="center" shrinkToFit="1"/>
      <protection hidden="1"/>
    </xf>
    <xf numFmtId="38" fontId="7" fillId="0" borderId="41" xfId="1" applyFont="1" applyFill="1" applyBorder="1" applyAlignment="1" applyProtection="1">
      <alignment vertical="center" shrinkToFit="1"/>
      <protection hidden="1"/>
    </xf>
    <xf numFmtId="38" fontId="7" fillId="0" borderId="61" xfId="1" applyFont="1" applyFill="1" applyBorder="1" applyAlignment="1" applyProtection="1">
      <alignment vertical="center" shrinkToFit="1"/>
      <protection hidden="1"/>
    </xf>
    <xf numFmtId="49" fontId="7" fillId="7" borderId="59" xfId="0" applyNumberFormat="1" applyFont="1" applyFill="1" applyBorder="1" applyAlignment="1" applyProtection="1">
      <alignment horizontal="center" vertical="center" shrinkToFit="1"/>
    </xf>
    <xf numFmtId="49" fontId="7" fillId="7" borderId="48" xfId="0" applyNumberFormat="1" applyFont="1" applyFill="1" applyBorder="1" applyAlignment="1" applyProtection="1">
      <alignment horizontal="center" vertical="center" shrinkToFit="1"/>
    </xf>
    <xf numFmtId="38" fontId="7" fillId="0" borderId="47" xfId="1" applyFont="1" applyFill="1" applyBorder="1" applyAlignment="1" applyProtection="1">
      <alignment vertical="center" shrinkToFit="1"/>
      <protection hidden="1"/>
    </xf>
    <xf numFmtId="38" fontId="7" fillId="0" borderId="48" xfId="1" applyFont="1" applyFill="1" applyBorder="1" applyAlignment="1" applyProtection="1">
      <alignment vertical="center" shrinkToFit="1"/>
      <protection hidden="1"/>
    </xf>
    <xf numFmtId="38" fontId="7" fillId="0" borderId="50" xfId="1" applyFont="1" applyFill="1" applyBorder="1" applyAlignment="1" applyProtection="1">
      <alignment vertical="center" shrinkToFit="1"/>
      <protection hidden="1"/>
    </xf>
    <xf numFmtId="38" fontId="7" fillId="0" borderId="49" xfId="1" applyFont="1" applyFill="1" applyBorder="1" applyAlignment="1" applyProtection="1">
      <alignment vertical="center" shrinkToFit="1"/>
      <protection hidden="1"/>
    </xf>
    <xf numFmtId="0" fontId="3" fillId="3" borderId="44" xfId="0" applyFont="1" applyFill="1" applyBorder="1" applyAlignment="1" applyProtection="1">
      <alignment horizontal="left" vertical="center" shrinkToFit="1"/>
    </xf>
    <xf numFmtId="0" fontId="3" fillId="3" borderId="45" xfId="0" applyFont="1" applyFill="1" applyBorder="1" applyAlignment="1" applyProtection="1">
      <alignment horizontal="left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3" borderId="54" xfId="0" applyFont="1" applyFill="1" applyBorder="1" applyAlignment="1" applyProtection="1">
      <alignment vertical="center" shrinkToFit="1"/>
    </xf>
    <xf numFmtId="14" fontId="3" fillId="3" borderId="0" xfId="0" applyNumberFormat="1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right" vertical="center" shrinkToFit="1"/>
    </xf>
    <xf numFmtId="0" fontId="3" fillId="3" borderId="54" xfId="0" applyFont="1" applyFill="1" applyBorder="1" applyAlignment="1" applyProtection="1">
      <alignment horizontal="right" vertical="center" shrinkToFit="1"/>
    </xf>
    <xf numFmtId="0" fontId="12" fillId="3" borderId="0" xfId="0" applyFont="1" applyFill="1" applyBorder="1" applyAlignment="1" applyProtection="1">
      <alignment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49" fontId="8" fillId="3" borderId="18" xfId="0" applyNumberFormat="1" applyFont="1" applyFill="1" applyBorder="1" applyAlignment="1" applyProtection="1">
      <alignment shrinkToFit="1"/>
    </xf>
    <xf numFmtId="49" fontId="8" fillId="3" borderId="24" xfId="0" applyNumberFormat="1" applyFont="1" applyFill="1" applyBorder="1" applyAlignment="1" applyProtection="1">
      <alignment shrinkToFit="1"/>
    </xf>
    <xf numFmtId="49" fontId="3" fillId="3" borderId="29" xfId="0" applyNumberFormat="1" applyFont="1" applyFill="1" applyBorder="1" applyAlignment="1" applyProtection="1">
      <alignment vertical="center" shrinkToFit="1"/>
    </xf>
    <xf numFmtId="49" fontId="3" fillId="3" borderId="56" xfId="0" applyNumberFormat="1" applyFont="1" applyFill="1" applyBorder="1" applyAlignment="1" applyProtection="1">
      <alignment vertical="center" shrinkToFit="1"/>
    </xf>
    <xf numFmtId="0" fontId="17" fillId="3" borderId="29" xfId="0" applyFont="1" applyFill="1" applyBorder="1" applyAlignment="1" applyProtection="1">
      <alignment horizontal="center" vertical="center" shrinkToFit="1"/>
    </xf>
    <xf numFmtId="0" fontId="3" fillId="3" borderId="28" xfId="0" applyNumberFormat="1" applyFont="1" applyFill="1" applyBorder="1" applyAlignment="1" applyProtection="1">
      <alignment horizontal="center" vertical="center" shrinkToFit="1"/>
    </xf>
    <xf numFmtId="0" fontId="3" fillId="3" borderId="27" xfId="0" applyNumberFormat="1" applyFont="1" applyFill="1" applyBorder="1" applyAlignment="1" applyProtection="1">
      <alignment horizontal="center" vertical="center" shrinkToFit="1"/>
    </xf>
    <xf numFmtId="0" fontId="3" fillId="3" borderId="30" xfId="0" applyNumberFormat="1" applyFont="1" applyFill="1" applyBorder="1" applyAlignment="1" applyProtection="1">
      <alignment horizontal="center" vertical="center" shrinkToFit="1"/>
    </xf>
    <xf numFmtId="0" fontId="3" fillId="3" borderId="2" xfId="0" applyNumberFormat="1" applyFont="1" applyFill="1" applyBorder="1" applyAlignment="1" applyProtection="1">
      <alignment horizontal="center" vertical="center" shrinkToFit="1"/>
    </xf>
    <xf numFmtId="0" fontId="3" fillId="3" borderId="3" xfId="0" applyNumberFormat="1" applyFont="1" applyFill="1" applyBorder="1" applyAlignment="1" applyProtection="1">
      <alignment horizontal="center" vertical="center" shrinkToFit="1"/>
    </xf>
    <xf numFmtId="0" fontId="3" fillId="3" borderId="23" xfId="0" applyNumberFormat="1" applyFont="1" applyFill="1" applyBorder="1" applyAlignment="1" applyProtection="1">
      <alignment horizontal="center" vertical="center" shrinkToFit="1"/>
    </xf>
    <xf numFmtId="180" fontId="3" fillId="3" borderId="0" xfId="0" quotePrefix="1" applyNumberFormat="1" applyFont="1" applyFill="1" applyBorder="1" applyAlignment="1" applyProtection="1">
      <alignment horizontal="left" vertical="center" shrinkToFit="1"/>
    </xf>
    <xf numFmtId="180" fontId="3" fillId="3" borderId="0" xfId="0" applyNumberFormat="1" applyFont="1" applyFill="1" applyBorder="1" applyAlignment="1" applyProtection="1">
      <alignment horizontal="left" vertical="center" shrinkToFit="1"/>
    </xf>
    <xf numFmtId="0" fontId="7" fillId="3" borderId="32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38" fontId="7" fillId="3" borderId="2" xfId="1" applyFont="1" applyFill="1" applyBorder="1" applyAlignment="1" applyProtection="1">
      <alignment vertical="center" shrinkToFit="1"/>
      <protection hidden="1"/>
    </xf>
    <xf numFmtId="38" fontId="7" fillId="3" borderId="3" xfId="1" applyFont="1" applyFill="1" applyBorder="1" applyAlignment="1" applyProtection="1">
      <alignment vertical="center" shrinkToFit="1"/>
      <protection hidden="1"/>
    </xf>
    <xf numFmtId="0" fontId="7" fillId="3" borderId="35" xfId="0" applyFont="1" applyFill="1" applyBorder="1" applyAlignment="1" applyProtection="1">
      <alignment vertical="center" shrinkToFit="1"/>
    </xf>
    <xf numFmtId="0" fontId="7" fillId="3" borderId="39" xfId="0" applyFont="1" applyFill="1" applyBorder="1" applyAlignment="1" applyProtection="1">
      <alignment vertical="center" shrinkToFit="1"/>
    </xf>
    <xf numFmtId="0" fontId="7" fillId="3" borderId="26" xfId="0" applyFont="1" applyFill="1" applyBorder="1" applyAlignment="1" applyProtection="1">
      <alignment horizontal="center" vertical="center"/>
      <protection hidden="1"/>
    </xf>
    <xf numFmtId="0" fontId="7" fillId="3" borderId="27" xfId="0" applyFont="1" applyFill="1" applyBorder="1" applyAlignment="1" applyProtection="1">
      <alignment horizontal="center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38" fontId="7" fillId="3" borderId="28" xfId="1" applyFont="1" applyFill="1" applyBorder="1" applyAlignment="1" applyProtection="1">
      <alignment vertical="center" shrinkToFit="1"/>
      <protection hidden="1"/>
    </xf>
    <xf numFmtId="38" fontId="7" fillId="3" borderId="27" xfId="1" applyFont="1" applyFill="1" applyBorder="1" applyAlignment="1" applyProtection="1">
      <alignment vertical="center" shrinkToFit="1"/>
      <protection hidden="1"/>
    </xf>
    <xf numFmtId="38" fontId="7" fillId="3" borderId="33" xfId="1" applyFont="1" applyFill="1" applyBorder="1" applyAlignment="1" applyProtection="1">
      <alignment vertical="center" shrinkToFit="1"/>
      <protection hidden="1"/>
    </xf>
    <xf numFmtId="177" fontId="7" fillId="3" borderId="22" xfId="0" applyNumberFormat="1" applyFont="1" applyFill="1" applyBorder="1" applyAlignment="1" applyProtection="1">
      <alignment horizontal="center" vertical="center"/>
      <protection hidden="1"/>
    </xf>
    <xf numFmtId="177" fontId="7" fillId="3" borderId="4" xfId="0" applyNumberFormat="1" applyFont="1" applyFill="1" applyBorder="1" applyAlignment="1" applyProtection="1">
      <alignment horizontal="center" vertical="center"/>
      <protection hidden="1"/>
    </xf>
    <xf numFmtId="177" fontId="7" fillId="3" borderId="2" xfId="0" applyNumberFormat="1" applyFont="1" applyFill="1" applyBorder="1" applyAlignment="1" applyProtection="1">
      <alignment vertical="center" shrinkToFit="1"/>
      <protection hidden="1"/>
    </xf>
    <xf numFmtId="177" fontId="7" fillId="3" borderId="3" xfId="0" applyNumberFormat="1" applyFont="1" applyFill="1" applyBorder="1" applyAlignment="1" applyProtection="1">
      <alignment vertical="center" shrinkToFit="1"/>
      <protection hidden="1"/>
    </xf>
    <xf numFmtId="9" fontId="7" fillId="3" borderId="2" xfId="2" applyFont="1" applyFill="1" applyBorder="1" applyAlignment="1" applyProtection="1">
      <alignment horizontal="center" vertical="center" shrinkToFit="1"/>
      <protection hidden="1"/>
    </xf>
    <xf numFmtId="9" fontId="7" fillId="3" borderId="4" xfId="2" applyFont="1" applyFill="1" applyBorder="1" applyAlignment="1" applyProtection="1">
      <alignment horizontal="center" vertical="center" shrinkToFit="1"/>
      <protection hidden="1"/>
    </xf>
    <xf numFmtId="40" fontId="7" fillId="3" borderId="1" xfId="1" applyNumberFormat="1" applyFont="1" applyFill="1" applyBorder="1" applyAlignment="1" applyProtection="1">
      <alignment vertical="center" shrinkToFit="1"/>
    </xf>
    <xf numFmtId="38" fontId="7" fillId="3" borderId="1" xfId="1" applyFont="1" applyFill="1" applyBorder="1" applyAlignment="1" applyProtection="1">
      <alignment horizontal="center" vertical="center" shrinkToFit="1"/>
    </xf>
    <xf numFmtId="181" fontId="7" fillId="3" borderId="1" xfId="1" applyNumberFormat="1" applyFont="1" applyFill="1" applyBorder="1" applyAlignment="1" applyProtection="1">
      <alignment vertical="center" shrinkToFit="1"/>
    </xf>
    <xf numFmtId="40" fontId="7" fillId="3" borderId="2" xfId="1" applyNumberFormat="1" applyFont="1" applyFill="1" applyBorder="1" applyAlignment="1" applyProtection="1">
      <alignment vertical="center" shrinkToFit="1"/>
    </xf>
    <xf numFmtId="40" fontId="7" fillId="3" borderId="3" xfId="1" applyNumberFormat="1" applyFont="1" applyFill="1" applyBorder="1" applyAlignment="1" applyProtection="1">
      <alignment vertical="center" shrinkToFit="1"/>
    </xf>
    <xf numFmtId="40" fontId="7" fillId="3" borderId="4" xfId="1" applyNumberFormat="1" applyFont="1" applyFill="1" applyBorder="1" applyAlignment="1" applyProtection="1">
      <alignment vertical="center" shrinkToFit="1"/>
    </xf>
    <xf numFmtId="38" fontId="7" fillId="3" borderId="2" xfId="1" applyFont="1" applyFill="1" applyBorder="1" applyAlignment="1" applyProtection="1">
      <alignment horizontal="center" vertical="center" shrinkToFit="1"/>
    </xf>
    <xf numFmtId="38" fontId="7" fillId="3" borderId="4" xfId="1" applyFont="1" applyFill="1" applyBorder="1" applyAlignment="1" applyProtection="1">
      <alignment horizontal="center" vertical="center" shrinkToFit="1"/>
    </xf>
    <xf numFmtId="181" fontId="7" fillId="3" borderId="2" xfId="1" applyNumberFormat="1" applyFont="1" applyFill="1" applyBorder="1" applyAlignment="1" applyProtection="1">
      <alignment vertical="center" shrinkToFit="1"/>
    </xf>
    <xf numFmtId="181" fontId="7" fillId="3" borderId="3" xfId="1" applyNumberFormat="1" applyFont="1" applyFill="1" applyBorder="1" applyAlignment="1" applyProtection="1">
      <alignment vertical="center" shrinkToFit="1"/>
    </xf>
    <xf numFmtId="181" fontId="7" fillId="3" borderId="4" xfId="1" applyNumberFormat="1" applyFont="1" applyFill="1" applyBorder="1" applyAlignment="1" applyProtection="1">
      <alignment vertical="center" shrinkToFit="1"/>
    </xf>
    <xf numFmtId="49" fontId="7" fillId="3" borderId="22" xfId="0" applyNumberFormat="1" applyFont="1" applyFill="1" applyBorder="1" applyAlignment="1" applyProtection="1">
      <alignment horizontal="center" vertical="center" shrinkToFit="1"/>
    </xf>
    <xf numFmtId="49" fontId="7" fillId="3" borderId="3" xfId="0" applyNumberFormat="1" applyFont="1" applyFill="1" applyBorder="1" applyAlignment="1" applyProtection="1">
      <alignment horizontal="center" vertical="center" shrinkToFit="1"/>
    </xf>
    <xf numFmtId="49" fontId="7" fillId="3" borderId="16" xfId="0" applyNumberFormat="1" applyFont="1" applyFill="1" applyBorder="1" applyAlignment="1" applyProtection="1">
      <alignment horizontal="center" vertical="center" shrinkToFit="1"/>
    </xf>
    <xf numFmtId="49" fontId="7" fillId="3" borderId="20" xfId="0" applyNumberFormat="1" applyFont="1" applyFill="1" applyBorder="1" applyAlignment="1" applyProtection="1">
      <alignment horizontal="center" vertical="center" shrinkToFit="1"/>
    </xf>
    <xf numFmtId="49" fontId="7" fillId="3" borderId="59" xfId="0" applyNumberFormat="1" applyFont="1" applyFill="1" applyBorder="1" applyAlignment="1" applyProtection="1">
      <alignment horizontal="center" vertical="center" shrinkToFit="1"/>
    </xf>
    <xf numFmtId="49" fontId="7" fillId="3" borderId="48" xfId="0" applyNumberFormat="1" applyFont="1" applyFill="1" applyBorder="1" applyAlignment="1" applyProtection="1">
      <alignment horizontal="center" vertical="center" shrinkToFit="1"/>
    </xf>
    <xf numFmtId="38" fontId="11" fillId="0" borderId="74" xfId="1" applyFont="1" applyBorder="1" applyAlignment="1" applyProtection="1">
      <alignment horizontal="center"/>
    </xf>
    <xf numFmtId="38" fontId="11" fillId="0" borderId="37" xfId="1" applyFont="1" applyBorder="1" applyAlignment="1" applyProtection="1">
      <alignment horizontal="center"/>
    </xf>
    <xf numFmtId="38" fontId="11" fillId="0" borderId="38" xfId="1" applyFont="1" applyBorder="1" applyAlignment="1" applyProtection="1">
      <alignment horizontal="center"/>
    </xf>
    <xf numFmtId="185" fontId="11" fillId="0" borderId="36" xfId="1" applyNumberFormat="1" applyFont="1" applyBorder="1" applyAlignment="1" applyProtection="1">
      <alignment shrinkToFit="1"/>
    </xf>
    <xf numFmtId="185" fontId="11" fillId="0" borderId="37" xfId="1" applyNumberFormat="1" applyFont="1" applyBorder="1" applyAlignment="1" applyProtection="1">
      <alignment shrinkToFit="1"/>
    </xf>
    <xf numFmtId="185" fontId="11" fillId="0" borderId="79" xfId="1" applyNumberFormat="1" applyFont="1" applyBorder="1" applyAlignment="1" applyProtection="1">
      <alignment shrinkToFit="1"/>
    </xf>
    <xf numFmtId="0" fontId="11" fillId="0" borderId="6" xfId="3" applyFont="1" applyFill="1" applyBorder="1" applyAlignment="1" applyProtection="1">
      <alignment vertical="center"/>
    </xf>
    <xf numFmtId="0" fontId="11" fillId="0" borderId="6" xfId="3" applyFont="1" applyFill="1" applyBorder="1" applyAlignment="1" applyProtection="1">
      <alignment vertical="center" shrinkToFit="1"/>
    </xf>
    <xf numFmtId="49" fontId="11" fillId="6" borderId="32" xfId="3" applyNumberFormat="1" applyFont="1" applyFill="1" applyBorder="1" applyAlignment="1" applyProtection="1">
      <alignment horizontal="center" shrinkToFit="1"/>
      <protection locked="0"/>
    </xf>
    <xf numFmtId="49" fontId="11" fillId="6" borderId="1" xfId="3" applyNumberFormat="1" applyFont="1" applyFill="1" applyBorder="1" applyAlignment="1" applyProtection="1">
      <alignment horizontal="center" shrinkToFit="1"/>
      <protection locked="0"/>
    </xf>
    <xf numFmtId="49" fontId="11" fillId="6" borderId="1" xfId="3" applyNumberFormat="1" applyFont="1" applyFill="1" applyBorder="1" applyAlignment="1" applyProtection="1">
      <alignment horizontal="left" shrinkToFit="1"/>
      <protection locked="0"/>
    </xf>
    <xf numFmtId="49" fontId="7" fillId="6" borderId="1" xfId="2" applyNumberFormat="1" applyFont="1" applyFill="1" applyBorder="1" applyAlignment="1" applyProtection="1">
      <alignment horizontal="center" vertical="center" shrinkToFit="1"/>
      <protection locked="0" hidden="1"/>
    </xf>
    <xf numFmtId="186" fontId="11" fillId="6" borderId="1" xfId="1" applyNumberFormat="1" applyFont="1" applyFill="1" applyBorder="1" applyAlignment="1" applyProtection="1">
      <alignment shrinkToFit="1"/>
      <protection locked="0"/>
    </xf>
    <xf numFmtId="185" fontId="11" fillId="0" borderId="1" xfId="1" applyNumberFormat="1" applyFont="1" applyBorder="1" applyAlignment="1" applyProtection="1">
      <alignment shrinkToFit="1"/>
    </xf>
    <xf numFmtId="185" fontId="11" fillId="0" borderId="25" xfId="1" applyNumberFormat="1" applyFont="1" applyBorder="1" applyAlignment="1" applyProtection="1">
      <alignment shrinkToFit="1"/>
    </xf>
    <xf numFmtId="187" fontId="11" fillId="6" borderId="1" xfId="1" applyNumberFormat="1" applyFont="1" applyFill="1" applyBorder="1" applyAlignment="1" applyProtection="1">
      <alignment horizontal="center" shrinkToFit="1"/>
      <protection locked="0"/>
    </xf>
    <xf numFmtId="185" fontId="7" fillId="0" borderId="81" xfId="1" applyNumberFormat="1" applyFont="1" applyFill="1" applyBorder="1" applyAlignment="1" applyProtection="1">
      <alignment horizontal="right" vertical="center" shrinkToFit="1"/>
      <protection hidden="1"/>
    </xf>
    <xf numFmtId="185" fontId="7" fillId="0" borderId="82" xfId="1" applyNumberFormat="1" applyFont="1" applyFill="1" applyBorder="1" applyAlignment="1" applyProtection="1">
      <alignment horizontal="right" vertical="center" shrinkToFit="1"/>
      <protection hidden="1"/>
    </xf>
    <xf numFmtId="185" fontId="7" fillId="0" borderId="83" xfId="1" applyNumberFormat="1" applyFont="1" applyFill="1" applyBorder="1" applyAlignment="1" applyProtection="1">
      <alignment horizontal="right" vertical="center" shrinkToFit="1"/>
      <protection hidden="1"/>
    </xf>
    <xf numFmtId="38" fontId="11" fillId="0" borderId="80" xfId="1" applyFont="1" applyBorder="1" applyAlignment="1" applyProtection="1">
      <alignment horizontal="center" vertical="center" shrinkToFit="1"/>
    </xf>
    <xf numFmtId="38" fontId="11" fillId="0" borderId="44" xfId="1" applyFont="1" applyBorder="1" applyAlignment="1" applyProtection="1">
      <alignment horizontal="center" vertical="center" shrinkToFit="1"/>
    </xf>
    <xf numFmtId="38" fontId="11" fillId="0" borderId="57" xfId="1" applyFont="1" applyBorder="1" applyAlignment="1" applyProtection="1">
      <alignment horizontal="center" vertical="center" shrinkToFit="1"/>
    </xf>
    <xf numFmtId="38" fontId="11" fillId="0" borderId="45" xfId="1" applyFont="1" applyBorder="1" applyAlignment="1" applyProtection="1">
      <alignment horizontal="center" vertical="center" shrinkToFit="1"/>
    </xf>
    <xf numFmtId="0" fontId="11" fillId="0" borderId="43" xfId="3" applyFont="1" applyBorder="1" applyAlignment="1" applyProtection="1">
      <alignment horizontal="center" vertical="center" shrinkToFit="1"/>
    </xf>
    <xf numFmtId="0" fontId="11" fillId="0" borderId="57" xfId="3" applyFont="1" applyBorder="1" applyAlignment="1" applyProtection="1">
      <alignment horizontal="center" vertical="center" shrinkToFit="1"/>
    </xf>
    <xf numFmtId="0" fontId="11" fillId="0" borderId="80" xfId="3" applyFont="1" applyBorder="1" applyAlignment="1" applyProtection="1">
      <alignment horizontal="center" vertical="center" shrinkToFit="1"/>
    </xf>
    <xf numFmtId="0" fontId="11" fillId="0" borderId="44" xfId="3" applyFont="1" applyBorder="1" applyAlignment="1" applyProtection="1">
      <alignment horizontal="center" vertical="center" shrinkToFit="1"/>
    </xf>
    <xf numFmtId="0" fontId="11" fillId="0" borderId="18" xfId="3" applyFont="1" applyBorder="1" applyAlignment="1" applyProtection="1">
      <alignment horizontal="center" vertical="center" shrinkToFit="1"/>
    </xf>
    <xf numFmtId="178" fontId="11" fillId="0" borderId="80" xfId="1" applyNumberFormat="1" applyFont="1" applyBorder="1" applyAlignment="1" applyProtection="1">
      <alignment horizontal="center" vertical="center" shrinkToFit="1"/>
    </xf>
    <xf numFmtId="178" fontId="11" fillId="0" borderId="44" xfId="1" applyNumberFormat="1" applyFont="1" applyBorder="1" applyAlignment="1" applyProtection="1">
      <alignment horizontal="center" vertical="center" shrinkToFit="1"/>
    </xf>
    <xf numFmtId="178" fontId="11" fillId="0" borderId="57" xfId="1" applyNumberFormat="1" applyFont="1" applyBorder="1" applyAlignment="1" applyProtection="1">
      <alignment horizontal="center" vertical="center" shrinkToFit="1"/>
    </xf>
    <xf numFmtId="38" fontId="11" fillId="0" borderId="0" xfId="1" applyFont="1" applyAlignment="1" applyProtection="1">
      <alignment horizontal="left" vertical="center"/>
    </xf>
    <xf numFmtId="185" fontId="11" fillId="0" borderId="19" xfId="1" applyNumberFormat="1" applyFont="1" applyBorder="1" applyAlignment="1" applyProtection="1">
      <alignment shrinkToFit="1"/>
    </xf>
    <xf numFmtId="185" fontId="11" fillId="0" borderId="20" xfId="1" applyNumberFormat="1" applyFont="1" applyBorder="1" applyAlignment="1" applyProtection="1">
      <alignment shrinkToFit="1"/>
    </xf>
    <xf numFmtId="185" fontId="11" fillId="0" borderId="21" xfId="1" applyNumberFormat="1" applyFont="1" applyBorder="1" applyAlignment="1" applyProtection="1">
      <alignment shrinkToFit="1"/>
    </xf>
    <xf numFmtId="185" fontId="11" fillId="0" borderId="28" xfId="1" applyNumberFormat="1" applyFont="1" applyBorder="1" applyAlignment="1" applyProtection="1">
      <alignment shrinkToFit="1"/>
    </xf>
    <xf numFmtId="185" fontId="11" fillId="0" borderId="27" xfId="1" applyNumberFormat="1" applyFont="1" applyBorder="1" applyAlignment="1" applyProtection="1">
      <alignment shrinkToFit="1"/>
    </xf>
    <xf numFmtId="185" fontId="11" fillId="0" borderId="30" xfId="1" applyNumberFormat="1" applyFont="1" applyBorder="1" applyAlignment="1" applyProtection="1">
      <alignment shrinkToFit="1"/>
    </xf>
    <xf numFmtId="38" fontId="11" fillId="0" borderId="26" xfId="1" applyFont="1" applyBorder="1" applyAlignment="1" applyProtection="1">
      <alignment horizontal="center" shrinkToFit="1"/>
    </xf>
    <xf numFmtId="38" fontId="11" fillId="0" borderId="27" xfId="1" applyFont="1" applyBorder="1" applyAlignment="1" applyProtection="1">
      <alignment horizontal="center" shrinkToFit="1"/>
    </xf>
    <xf numFmtId="38" fontId="11" fillId="0" borderId="33" xfId="1" applyFont="1" applyBorder="1" applyAlignment="1" applyProtection="1">
      <alignment horizontal="center" shrinkToFit="1"/>
    </xf>
    <xf numFmtId="38" fontId="11" fillId="0" borderId="0" xfId="1" applyFont="1" applyAlignment="1" applyProtection="1">
      <alignment horizontal="right" vertical="center"/>
    </xf>
    <xf numFmtId="38" fontId="17" fillId="0" borderId="0" xfId="1" applyFont="1" applyAlignment="1" applyProtection="1">
      <alignment vertical="center"/>
    </xf>
    <xf numFmtId="0" fontId="11" fillId="0" borderId="0" xfId="3" applyFont="1" applyBorder="1" applyAlignment="1" applyProtection="1">
      <alignment horizontal="center" shrinkToFit="1"/>
    </xf>
    <xf numFmtId="38" fontId="11" fillId="0" borderId="43" xfId="1" applyFont="1" applyBorder="1" applyAlignment="1" applyProtection="1">
      <alignment horizontal="center"/>
    </xf>
    <xf numFmtId="38" fontId="11" fillId="0" borderId="44" xfId="1" applyFont="1" applyBorder="1" applyAlignment="1" applyProtection="1">
      <alignment horizontal="center"/>
    </xf>
    <xf numFmtId="38" fontId="11" fillId="0" borderId="57" xfId="1" applyFont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vertical="center" shrinkToFit="1"/>
      <protection hidden="1"/>
    </xf>
    <xf numFmtId="0" fontId="7" fillId="0" borderId="48" xfId="0" applyFont="1" applyFill="1" applyBorder="1" applyAlignment="1" applyProtection="1">
      <alignment horizontal="center" vertical="center" shrinkToFit="1"/>
      <protection hidden="1"/>
    </xf>
    <xf numFmtId="49" fontId="7" fillId="6" borderId="22" xfId="2" applyNumberFormat="1" applyFont="1" applyFill="1" applyBorder="1" applyAlignment="1" applyProtection="1">
      <alignment horizontal="center" vertical="center" shrinkToFit="1"/>
      <protection locked="0" hidden="1"/>
    </xf>
    <xf numFmtId="49" fontId="7" fillId="6" borderId="4" xfId="2" applyNumberFormat="1" applyFont="1" applyFill="1" applyBorder="1" applyAlignment="1" applyProtection="1">
      <alignment horizontal="center" vertical="center" shrinkToFit="1"/>
      <protection locked="0" hidden="1"/>
    </xf>
    <xf numFmtId="49" fontId="7" fillId="6" borderId="59" xfId="2" applyNumberFormat="1" applyFont="1" applyFill="1" applyBorder="1" applyAlignment="1" applyProtection="1">
      <alignment horizontal="center" vertical="center" shrinkToFit="1"/>
      <protection locked="0" hidden="1"/>
    </xf>
    <xf numFmtId="49" fontId="7" fillId="6" borderId="50" xfId="2" applyNumberFormat="1" applyFont="1" applyFill="1" applyBorder="1" applyAlignment="1" applyProtection="1">
      <alignment horizontal="center" vertical="center" shrinkToFit="1"/>
      <protection locked="0" hidden="1"/>
    </xf>
    <xf numFmtId="38" fontId="17" fillId="0" borderId="0" xfId="1" applyFont="1" applyAlignment="1" applyProtection="1">
      <alignment horizontal="left" vertical="center"/>
    </xf>
    <xf numFmtId="0" fontId="11" fillId="0" borderId="44" xfId="4" applyFont="1" applyFill="1" applyBorder="1" applyAlignment="1" applyProtection="1">
      <alignment horizontal="left" vertical="center"/>
    </xf>
    <xf numFmtId="0" fontId="11" fillId="0" borderId="45" xfId="4" applyFont="1" applyFill="1" applyBorder="1" applyAlignment="1" applyProtection="1">
      <alignment horizontal="left" vertical="center"/>
    </xf>
    <xf numFmtId="0" fontId="11" fillId="0" borderId="43" xfId="3" applyFont="1" applyFill="1" applyBorder="1" applyAlignment="1" applyProtection="1">
      <alignment horizontal="center" vertical="center" shrinkToFit="1"/>
    </xf>
    <xf numFmtId="0" fontId="11" fillId="0" borderId="57" xfId="3" applyFont="1" applyFill="1" applyBorder="1" applyAlignment="1" applyProtection="1">
      <alignment horizontal="center" vertical="center" shrinkToFit="1"/>
    </xf>
    <xf numFmtId="0" fontId="11" fillId="0" borderId="80" xfId="3" applyFont="1" applyFill="1" applyBorder="1" applyAlignment="1" applyProtection="1">
      <alignment horizontal="center" vertical="center" shrinkToFit="1"/>
    </xf>
    <xf numFmtId="0" fontId="11" fillId="0" borderId="44" xfId="3" applyFont="1" applyFill="1" applyBorder="1" applyAlignment="1" applyProtection="1">
      <alignment horizontal="center" vertical="center" shrinkToFit="1"/>
    </xf>
    <xf numFmtId="0" fontId="11" fillId="0" borderId="18" xfId="3" applyFont="1" applyFill="1" applyBorder="1" applyAlignment="1" applyProtection="1">
      <alignment horizontal="center" vertical="center" shrinkToFit="1"/>
    </xf>
    <xf numFmtId="178" fontId="11" fillId="0" borderId="80" xfId="1" applyNumberFormat="1" applyFont="1" applyFill="1" applyBorder="1" applyAlignment="1" applyProtection="1">
      <alignment horizontal="center" vertical="center" shrinkToFit="1"/>
    </xf>
    <xf numFmtId="178" fontId="11" fillId="0" borderId="44" xfId="1" applyNumberFormat="1" applyFont="1" applyFill="1" applyBorder="1" applyAlignment="1" applyProtection="1">
      <alignment horizontal="center" vertical="center" shrinkToFit="1"/>
    </xf>
    <xf numFmtId="178" fontId="11" fillId="0" borderId="57" xfId="1" applyNumberFormat="1" applyFont="1" applyFill="1" applyBorder="1" applyAlignment="1" applyProtection="1">
      <alignment horizontal="center" vertical="center" shrinkToFit="1"/>
    </xf>
    <xf numFmtId="38" fontId="11" fillId="0" borderId="80" xfId="1" applyFont="1" applyFill="1" applyBorder="1" applyAlignment="1" applyProtection="1">
      <alignment horizontal="center" vertical="center" shrinkToFit="1"/>
    </xf>
    <xf numFmtId="38" fontId="11" fillId="0" borderId="57" xfId="1" applyFont="1" applyFill="1" applyBorder="1" applyAlignment="1" applyProtection="1">
      <alignment horizontal="center" vertical="center" shrinkToFit="1"/>
    </xf>
    <xf numFmtId="38" fontId="11" fillId="0" borderId="44" xfId="1" applyFont="1" applyFill="1" applyBorder="1" applyAlignment="1" applyProtection="1">
      <alignment horizontal="center" vertical="center" shrinkToFit="1"/>
    </xf>
    <xf numFmtId="0" fontId="29" fillId="0" borderId="0" xfId="3" applyFont="1" applyBorder="1" applyAlignment="1" applyProtection="1">
      <alignment horizontal="center"/>
    </xf>
    <xf numFmtId="0" fontId="19" fillId="0" borderId="0" xfId="3" applyFont="1" applyAlignment="1" applyProtection="1">
      <alignment horizontal="left" vertical="top"/>
    </xf>
    <xf numFmtId="179" fontId="11" fillId="6" borderId="0" xfId="1" applyNumberFormat="1" applyFont="1" applyFill="1" applyBorder="1" applyAlignment="1" applyProtection="1">
      <alignment horizontal="center" vertical="center"/>
      <protection locked="0"/>
    </xf>
    <xf numFmtId="179" fontId="11" fillId="0" borderId="0" xfId="1" applyNumberFormat="1" applyFont="1" applyBorder="1" applyAlignment="1" applyProtection="1">
      <alignment horizontal="center" vertical="center"/>
    </xf>
    <xf numFmtId="0" fontId="25" fillId="0" borderId="0" xfId="3" applyFont="1" applyBorder="1" applyAlignment="1" applyProtection="1">
      <alignment horizontal="center"/>
    </xf>
    <xf numFmtId="38" fontId="11" fillId="0" borderId="0" xfId="1" applyFont="1" applyAlignment="1" applyProtection="1">
      <alignment vertical="center"/>
    </xf>
    <xf numFmtId="187" fontId="11" fillId="6" borderId="2" xfId="1" applyNumberFormat="1" applyFont="1" applyFill="1" applyBorder="1" applyAlignment="1" applyProtection="1">
      <alignment horizontal="center" shrinkToFit="1"/>
      <protection locked="0"/>
    </xf>
    <xf numFmtId="187" fontId="11" fillId="6" borderId="4" xfId="1" applyNumberFormat="1" applyFont="1" applyFill="1" applyBorder="1" applyAlignment="1" applyProtection="1">
      <alignment horizontal="center" shrinkToFit="1"/>
      <protection locked="0"/>
    </xf>
    <xf numFmtId="38" fontId="13" fillId="0" borderId="76" xfId="0" applyNumberFormat="1" applyFont="1" applyFill="1" applyBorder="1" applyAlignment="1" applyProtection="1">
      <alignment vertical="center"/>
    </xf>
    <xf numFmtId="38" fontId="13" fillId="0" borderId="78" xfId="0" applyNumberFormat="1" applyFont="1" applyFill="1" applyBorder="1" applyAlignment="1" applyProtection="1">
      <alignment vertical="center"/>
    </xf>
    <xf numFmtId="178" fontId="11" fillId="0" borderId="16" xfId="1" applyNumberFormat="1" applyFont="1" applyBorder="1" applyAlignment="1" applyProtection="1">
      <alignment horizontal="left" vertical="center" shrinkToFit="1"/>
    </xf>
    <xf numFmtId="178" fontId="11" fillId="0" borderId="20" xfId="1" applyNumberFormat="1" applyFont="1" applyBorder="1" applyAlignment="1" applyProtection="1">
      <alignment horizontal="left" vertical="center" shrinkToFit="1"/>
    </xf>
    <xf numFmtId="178" fontId="11" fillId="0" borderId="21" xfId="1" applyNumberFormat="1" applyFont="1" applyBorder="1" applyAlignment="1" applyProtection="1">
      <alignment horizontal="left" vertical="center" shrinkToFit="1"/>
    </xf>
    <xf numFmtId="0" fontId="29" fillId="0" borderId="0" xfId="3" applyFont="1" applyFill="1" applyBorder="1" applyAlignment="1" applyProtection="1">
      <alignment horizontal="center"/>
    </xf>
    <xf numFmtId="0" fontId="19" fillId="0" borderId="0" xfId="3" applyFont="1" applyFill="1" applyAlignment="1" applyProtection="1">
      <alignment horizontal="left" vertical="top"/>
    </xf>
    <xf numFmtId="179" fontId="11" fillId="0" borderId="0" xfId="1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shrinkToFit="1"/>
    </xf>
    <xf numFmtId="38" fontId="11" fillId="0" borderId="0" xfId="1" applyFont="1" applyFill="1" applyAlignment="1" applyProtection="1">
      <alignment vertical="center"/>
    </xf>
    <xf numFmtId="0" fontId="11" fillId="0" borderId="32" xfId="3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11" fillId="0" borderId="111" xfId="3" applyFont="1" applyBorder="1" applyAlignment="1" applyProtection="1">
      <alignment horizontal="center" vertical="center"/>
    </xf>
    <xf numFmtId="0" fontId="11" fillId="0" borderId="110" xfId="3" applyFont="1" applyBorder="1" applyAlignment="1" applyProtection="1">
      <alignment horizontal="center" vertical="center"/>
    </xf>
    <xf numFmtId="0" fontId="7" fillId="0" borderId="110" xfId="0" applyFont="1" applyFill="1" applyBorder="1" applyAlignment="1" applyProtection="1">
      <alignment horizontal="center" vertical="center" shrinkToFit="1"/>
      <protection hidden="1"/>
    </xf>
    <xf numFmtId="38" fontId="11" fillId="0" borderId="0" xfId="1" applyFont="1" applyFill="1" applyAlignment="1" applyProtection="1">
      <alignment horizontal="right" vertical="center"/>
    </xf>
    <xf numFmtId="38" fontId="17" fillId="0" borderId="0" xfId="1" applyFont="1" applyFill="1" applyAlignment="1" applyProtection="1">
      <alignment vertical="center"/>
    </xf>
    <xf numFmtId="178" fontId="11" fillId="0" borderId="16" xfId="1" applyNumberFormat="1" applyFont="1" applyFill="1" applyBorder="1" applyAlignment="1" applyProtection="1">
      <alignment vertical="center"/>
    </xf>
    <xf numFmtId="178" fontId="11" fillId="0" borderId="20" xfId="1" applyNumberFormat="1" applyFont="1" applyFill="1" applyBorder="1" applyAlignment="1" applyProtection="1">
      <alignment vertical="center"/>
    </xf>
    <xf numFmtId="178" fontId="11" fillId="0" borderId="21" xfId="1" applyNumberFormat="1" applyFont="1" applyFill="1" applyBorder="1" applyAlignment="1" applyProtection="1">
      <alignment vertical="center"/>
    </xf>
    <xf numFmtId="0" fontId="11" fillId="0" borderId="32" xfId="3" applyNumberFormat="1" applyFont="1" applyBorder="1" applyAlignment="1" applyProtection="1">
      <alignment horizontal="center" vertical="center"/>
    </xf>
    <xf numFmtId="0" fontId="11" fillId="0" borderId="1" xfId="3" applyNumberFormat="1" applyFont="1" applyBorder="1" applyAlignment="1" applyProtection="1">
      <alignment horizontal="center" vertical="center"/>
    </xf>
    <xf numFmtId="0" fontId="11" fillId="0" borderId="113" xfId="3" applyNumberFormat="1" applyFont="1" applyFill="1" applyBorder="1" applyAlignment="1" applyProtection="1">
      <alignment horizontal="center" shrinkToFit="1"/>
    </xf>
    <xf numFmtId="0" fontId="11" fillId="0" borderId="114" xfId="3" applyNumberFormat="1" applyFont="1" applyFill="1" applyBorder="1" applyAlignment="1" applyProtection="1">
      <alignment horizontal="center" shrinkToFit="1"/>
    </xf>
    <xf numFmtId="0" fontId="11" fillId="0" borderId="115" xfId="3" applyNumberFormat="1" applyFont="1" applyFill="1" applyBorder="1" applyAlignment="1" applyProtection="1">
      <alignment horizontal="left" shrinkToFit="1"/>
    </xf>
    <xf numFmtId="0" fontId="11" fillId="0" borderId="116" xfId="3" applyNumberFormat="1" applyFont="1" applyFill="1" applyBorder="1" applyAlignment="1" applyProtection="1">
      <alignment horizontal="left" shrinkToFit="1"/>
    </xf>
    <xf numFmtId="0" fontId="11" fillId="0" borderId="117" xfId="3" applyNumberFormat="1" applyFont="1" applyFill="1" applyBorder="1" applyAlignment="1" applyProtection="1">
      <alignment horizontal="left" shrinkToFit="1"/>
    </xf>
    <xf numFmtId="0" fontId="11" fillId="0" borderId="115" xfId="3" applyNumberFormat="1" applyFont="1" applyBorder="1" applyAlignment="1" applyProtection="1">
      <alignment horizontal="center" vertical="center"/>
    </xf>
    <xf numFmtId="0" fontId="11" fillId="0" borderId="117" xfId="3" applyNumberFormat="1" applyFont="1" applyBorder="1" applyAlignment="1" applyProtection="1">
      <alignment horizontal="center" vertical="center"/>
    </xf>
    <xf numFmtId="186" fontId="11" fillId="0" borderId="115" xfId="1" applyNumberFormat="1" applyFont="1" applyFill="1" applyBorder="1" applyAlignment="1" applyProtection="1">
      <alignment horizontal="right" shrinkToFit="1"/>
    </xf>
    <xf numFmtId="186" fontId="11" fillId="0" borderId="116" xfId="1" applyNumberFormat="1" applyFont="1" applyFill="1" applyBorder="1" applyAlignment="1" applyProtection="1">
      <alignment horizontal="right" shrinkToFit="1"/>
    </xf>
    <xf numFmtId="186" fontId="11" fillId="0" borderId="117" xfId="1" applyNumberFormat="1" applyFont="1" applyFill="1" applyBorder="1" applyAlignment="1" applyProtection="1">
      <alignment horizontal="right" shrinkToFit="1"/>
    </xf>
    <xf numFmtId="0" fontId="11" fillId="0" borderId="115" xfId="1" applyNumberFormat="1" applyFont="1" applyFill="1" applyBorder="1" applyAlignment="1" applyProtection="1">
      <alignment horizontal="center" shrinkToFit="1"/>
    </xf>
    <xf numFmtId="0" fontId="11" fillId="0" borderId="117" xfId="1" applyNumberFormat="1" applyFont="1" applyFill="1" applyBorder="1" applyAlignment="1" applyProtection="1">
      <alignment horizontal="center" shrinkToFit="1"/>
    </xf>
    <xf numFmtId="185" fontId="11" fillId="0" borderId="115" xfId="1" applyNumberFormat="1" applyFont="1" applyFill="1" applyBorder="1" applyAlignment="1" applyProtection="1">
      <alignment horizontal="right" shrinkToFit="1"/>
    </xf>
    <xf numFmtId="185" fontId="11" fillId="0" borderId="116" xfId="1" applyNumberFormat="1" applyFont="1" applyFill="1" applyBorder="1" applyAlignment="1" applyProtection="1">
      <alignment horizontal="right" shrinkToFit="1"/>
    </xf>
    <xf numFmtId="185" fontId="11" fillId="0" borderId="122" xfId="1" applyNumberFormat="1" applyFont="1" applyFill="1" applyBorder="1" applyAlignment="1" applyProtection="1">
      <alignment horizontal="right" shrinkToFit="1"/>
    </xf>
    <xf numFmtId="185" fontId="7" fillId="0" borderId="81" xfId="1" applyNumberFormat="1" applyFont="1" applyFill="1" applyBorder="1" applyAlignment="1" applyProtection="1">
      <alignment vertical="center" shrinkToFit="1"/>
      <protection hidden="1"/>
    </xf>
    <xf numFmtId="185" fontId="7" fillId="0" borderId="82" xfId="1" applyNumberFormat="1" applyFont="1" applyFill="1" applyBorder="1" applyAlignment="1" applyProtection="1">
      <alignment vertical="center" shrinkToFit="1"/>
      <protection hidden="1"/>
    </xf>
    <xf numFmtId="185" fontId="7" fillId="0" borderId="83" xfId="1" applyNumberFormat="1" applyFont="1" applyFill="1" applyBorder="1" applyAlignment="1" applyProtection="1">
      <alignment vertical="center" shrinkToFit="1"/>
      <protection hidden="1"/>
    </xf>
    <xf numFmtId="0" fontId="11" fillId="0" borderId="112" xfId="3" applyFont="1" applyFill="1" applyBorder="1" applyAlignment="1" applyProtection="1">
      <alignment horizontal="center" vertical="center" shrinkToFit="1"/>
    </xf>
    <xf numFmtId="38" fontId="11" fillId="0" borderId="45" xfId="1" applyFont="1" applyFill="1" applyBorder="1" applyAlignment="1" applyProtection="1">
      <alignment horizontal="center" vertical="center" shrinkToFit="1"/>
    </xf>
    <xf numFmtId="185" fontId="11" fillId="0" borderId="2" xfId="1" applyNumberFormat="1" applyFont="1" applyFill="1" applyBorder="1" applyAlignment="1" applyProtection="1">
      <alignment horizontal="right" shrinkToFit="1"/>
    </xf>
    <xf numFmtId="185" fontId="11" fillId="0" borderId="3" xfId="1" applyNumberFormat="1" applyFont="1" applyFill="1" applyBorder="1" applyAlignment="1" applyProtection="1">
      <alignment horizontal="right" shrinkToFit="1"/>
    </xf>
    <xf numFmtId="185" fontId="11" fillId="0" borderId="23" xfId="1" applyNumberFormat="1" applyFont="1" applyFill="1" applyBorder="1" applyAlignment="1" applyProtection="1">
      <alignment horizontal="right" shrinkToFit="1"/>
    </xf>
    <xf numFmtId="0" fontId="11" fillId="0" borderId="32" xfId="3" applyNumberFormat="1" applyFont="1" applyFill="1" applyBorder="1" applyAlignment="1" applyProtection="1">
      <alignment horizontal="center" shrinkToFit="1"/>
    </xf>
    <xf numFmtId="0" fontId="11" fillId="0" borderId="1" xfId="3" applyNumberFormat="1" applyFont="1" applyFill="1" applyBorder="1" applyAlignment="1" applyProtection="1">
      <alignment horizontal="center" shrinkToFit="1"/>
    </xf>
    <xf numFmtId="0" fontId="11" fillId="0" borderId="2" xfId="3" applyNumberFormat="1" applyFont="1" applyFill="1" applyBorder="1" applyAlignment="1" applyProtection="1">
      <alignment horizontal="left" shrinkToFit="1"/>
    </xf>
    <xf numFmtId="0" fontId="11" fillId="0" borderId="3" xfId="3" applyNumberFormat="1" applyFont="1" applyFill="1" applyBorder="1" applyAlignment="1" applyProtection="1">
      <alignment horizontal="left" shrinkToFit="1"/>
    </xf>
    <xf numFmtId="0" fontId="11" fillId="0" borderId="4" xfId="3" applyNumberFormat="1" applyFont="1" applyFill="1" applyBorder="1" applyAlignment="1" applyProtection="1">
      <alignment horizontal="left" shrinkToFit="1"/>
    </xf>
    <xf numFmtId="0" fontId="11" fillId="0" borderId="2" xfId="3" applyNumberFormat="1" applyFont="1" applyBorder="1" applyAlignment="1" applyProtection="1">
      <alignment horizontal="center" vertical="center"/>
    </xf>
    <xf numFmtId="0" fontId="11" fillId="0" borderId="4" xfId="3" applyNumberFormat="1" applyFont="1" applyBorder="1" applyAlignment="1" applyProtection="1">
      <alignment horizontal="center" vertical="center"/>
    </xf>
    <xf numFmtId="186" fontId="11" fillId="0" borderId="2" xfId="1" applyNumberFormat="1" applyFont="1" applyFill="1" applyBorder="1" applyAlignment="1" applyProtection="1">
      <alignment horizontal="right" shrinkToFit="1"/>
    </xf>
    <xf numFmtId="186" fontId="11" fillId="0" borderId="3" xfId="1" applyNumberFormat="1" applyFont="1" applyFill="1" applyBorder="1" applyAlignment="1" applyProtection="1">
      <alignment horizontal="right" shrinkToFit="1"/>
    </xf>
    <xf numFmtId="186" fontId="11" fillId="0" borderId="4" xfId="1" applyNumberFormat="1" applyFont="1" applyFill="1" applyBorder="1" applyAlignment="1" applyProtection="1">
      <alignment horizontal="right" shrinkToFit="1"/>
    </xf>
    <xf numFmtId="0" fontId="11" fillId="0" borderId="2" xfId="1" applyNumberFormat="1" applyFont="1" applyFill="1" applyBorder="1" applyAlignment="1" applyProtection="1">
      <alignment horizontal="center" shrinkToFit="1"/>
    </xf>
    <xf numFmtId="0" fontId="11" fillId="0" borderId="4" xfId="1" applyNumberFormat="1" applyFont="1" applyFill="1" applyBorder="1" applyAlignment="1" applyProtection="1">
      <alignment horizontal="center" shrinkToFit="1"/>
    </xf>
    <xf numFmtId="0" fontId="11" fillId="0" borderId="2" xfId="3" applyNumberFormat="1" applyFont="1" applyFill="1" applyBorder="1" applyAlignment="1" applyProtection="1">
      <alignment horizontal="center" vertical="center"/>
    </xf>
    <xf numFmtId="0" fontId="11" fillId="0" borderId="4" xfId="3" applyNumberFormat="1" applyFont="1" applyFill="1" applyBorder="1" applyAlignment="1" applyProtection="1">
      <alignment horizontal="center" vertical="center"/>
    </xf>
    <xf numFmtId="0" fontId="11" fillId="0" borderId="22" xfId="3" applyNumberFormat="1" applyFont="1" applyFill="1" applyBorder="1" applyAlignment="1" applyProtection="1">
      <alignment horizontal="center" shrinkToFit="1"/>
    </xf>
    <xf numFmtId="0" fontId="11" fillId="0" borderId="4" xfId="3" applyNumberFormat="1" applyFont="1" applyFill="1" applyBorder="1" applyAlignment="1" applyProtection="1">
      <alignment horizontal="center" shrinkToFit="1"/>
    </xf>
    <xf numFmtId="38" fontId="11" fillId="0" borderId="2" xfId="1" applyFont="1" applyFill="1" applyBorder="1" applyAlignment="1" applyProtection="1">
      <alignment horizontal="left" shrinkToFit="1"/>
    </xf>
    <xf numFmtId="38" fontId="11" fillId="0" borderId="3" xfId="1" applyFont="1" applyFill="1" applyBorder="1" applyAlignment="1" applyProtection="1">
      <alignment horizontal="left" shrinkToFit="1"/>
    </xf>
    <xf numFmtId="38" fontId="11" fillId="0" borderId="4" xfId="1" applyFont="1" applyFill="1" applyBorder="1" applyAlignment="1" applyProtection="1">
      <alignment horizontal="left" shrinkToFit="1"/>
    </xf>
    <xf numFmtId="0" fontId="11" fillId="0" borderId="26" xfId="3" applyNumberFormat="1" applyFont="1" applyFill="1" applyBorder="1" applyAlignment="1" applyProtection="1">
      <alignment horizontal="center" shrinkToFit="1"/>
    </xf>
    <xf numFmtId="0" fontId="11" fillId="0" borderId="33" xfId="3" applyNumberFormat="1" applyFont="1" applyFill="1" applyBorder="1" applyAlignment="1" applyProtection="1">
      <alignment horizontal="center" shrinkToFit="1"/>
    </xf>
    <xf numFmtId="0" fontId="11" fillId="0" borderId="28" xfId="3" applyNumberFormat="1" applyFont="1" applyFill="1" applyBorder="1" applyAlignment="1" applyProtection="1">
      <alignment horizontal="left" shrinkToFit="1"/>
    </xf>
    <xf numFmtId="0" fontId="11" fillId="0" borderId="27" xfId="3" applyNumberFormat="1" applyFont="1" applyFill="1" applyBorder="1" applyAlignment="1" applyProtection="1">
      <alignment horizontal="left" shrinkToFit="1"/>
    </xf>
    <xf numFmtId="0" fontId="11" fillId="0" borderId="33" xfId="3" applyNumberFormat="1" applyFont="1" applyFill="1" applyBorder="1" applyAlignment="1" applyProtection="1">
      <alignment horizontal="left" shrinkToFit="1"/>
    </xf>
    <xf numFmtId="0" fontId="11" fillId="0" borderId="28" xfId="3" applyNumberFormat="1" applyFont="1" applyBorder="1" applyAlignment="1" applyProtection="1">
      <alignment horizontal="center" vertical="center"/>
    </xf>
    <xf numFmtId="0" fontId="11" fillId="0" borderId="33" xfId="3" applyNumberFormat="1" applyFont="1" applyBorder="1" applyAlignment="1" applyProtection="1">
      <alignment horizontal="center" vertical="center"/>
    </xf>
    <xf numFmtId="186" fontId="11" fillId="0" borderId="28" xfId="1" applyNumberFormat="1" applyFont="1" applyFill="1" applyBorder="1" applyAlignment="1" applyProtection="1">
      <alignment horizontal="right" shrinkToFit="1"/>
    </xf>
    <xf numFmtId="186" fontId="11" fillId="0" borderId="27" xfId="1" applyNumberFormat="1" applyFont="1" applyFill="1" applyBorder="1" applyAlignment="1" applyProtection="1">
      <alignment horizontal="right" shrinkToFit="1"/>
    </xf>
    <xf numFmtId="186" fontId="11" fillId="0" borderId="33" xfId="1" applyNumberFormat="1" applyFont="1" applyFill="1" applyBorder="1" applyAlignment="1" applyProtection="1">
      <alignment horizontal="right" shrinkToFit="1"/>
    </xf>
    <xf numFmtId="0" fontId="11" fillId="0" borderId="28" xfId="1" applyNumberFormat="1" applyFont="1" applyFill="1" applyBorder="1" applyAlignment="1" applyProtection="1">
      <alignment horizontal="center" shrinkToFit="1"/>
    </xf>
    <xf numFmtId="0" fontId="11" fillId="0" borderId="33" xfId="1" applyNumberFormat="1" applyFont="1" applyFill="1" applyBorder="1" applyAlignment="1" applyProtection="1">
      <alignment horizontal="center" shrinkToFit="1"/>
    </xf>
    <xf numFmtId="185" fontId="11" fillId="0" borderId="28" xfId="1" applyNumberFormat="1" applyFont="1" applyFill="1" applyBorder="1" applyAlignment="1" applyProtection="1">
      <alignment horizontal="right" shrinkToFit="1"/>
    </xf>
    <xf numFmtId="185" fontId="11" fillId="0" borderId="27" xfId="1" applyNumberFormat="1" applyFont="1" applyFill="1" applyBorder="1" applyAlignment="1" applyProtection="1">
      <alignment horizontal="right" shrinkToFit="1"/>
    </xf>
    <xf numFmtId="185" fontId="11" fillId="0" borderId="30" xfId="1" applyNumberFormat="1" applyFont="1" applyFill="1" applyBorder="1" applyAlignment="1" applyProtection="1">
      <alignment horizontal="right" shrinkToFit="1"/>
    </xf>
    <xf numFmtId="38" fontId="11" fillId="0" borderId="43" xfId="1" applyFont="1" applyFill="1" applyBorder="1" applyAlignment="1" applyProtection="1">
      <alignment horizontal="center"/>
    </xf>
    <xf numFmtId="38" fontId="11" fillId="0" borderId="44" xfId="1" applyFont="1" applyFill="1" applyBorder="1" applyAlignment="1" applyProtection="1">
      <alignment horizontal="center"/>
    </xf>
    <xf numFmtId="38" fontId="11" fillId="0" borderId="57" xfId="1" applyFont="1" applyFill="1" applyBorder="1" applyAlignment="1" applyProtection="1">
      <alignment horizontal="center"/>
    </xf>
    <xf numFmtId="185" fontId="11" fillId="0" borderId="19" xfId="1" applyNumberFormat="1" applyFont="1" applyFill="1" applyBorder="1" applyAlignment="1" applyProtection="1">
      <alignment shrinkToFit="1"/>
    </xf>
    <xf numFmtId="185" fontId="11" fillId="0" borderId="20" xfId="1" applyNumberFormat="1" applyFont="1" applyFill="1" applyBorder="1" applyAlignment="1" applyProtection="1">
      <alignment shrinkToFit="1"/>
    </xf>
    <xf numFmtId="185" fontId="11" fillId="0" borderId="21" xfId="1" applyNumberFormat="1" applyFont="1" applyFill="1" applyBorder="1" applyAlignment="1" applyProtection="1">
      <alignment shrinkToFit="1"/>
    </xf>
    <xf numFmtId="38" fontId="11" fillId="0" borderId="26" xfId="1" applyFont="1" applyFill="1" applyBorder="1" applyAlignment="1" applyProtection="1">
      <alignment horizontal="center" shrinkToFit="1"/>
    </xf>
    <xf numFmtId="38" fontId="11" fillId="0" borderId="27" xfId="1" applyFont="1" applyFill="1" applyBorder="1" applyAlignment="1" applyProtection="1">
      <alignment horizontal="center" shrinkToFit="1"/>
    </xf>
    <xf numFmtId="38" fontId="11" fillId="0" borderId="33" xfId="1" applyFont="1" applyFill="1" applyBorder="1" applyAlignment="1" applyProtection="1">
      <alignment horizontal="center" shrinkToFit="1"/>
    </xf>
    <xf numFmtId="185" fontId="11" fillId="0" borderId="28" xfId="1" applyNumberFormat="1" applyFont="1" applyFill="1" applyBorder="1" applyAlignment="1" applyProtection="1">
      <alignment shrinkToFit="1"/>
    </xf>
    <xf numFmtId="185" fontId="11" fillId="0" borderId="27" xfId="1" applyNumberFormat="1" applyFont="1" applyFill="1" applyBorder="1" applyAlignment="1" applyProtection="1">
      <alignment shrinkToFit="1"/>
    </xf>
    <xf numFmtId="185" fontId="11" fillId="0" borderId="30" xfId="1" applyNumberFormat="1" applyFont="1" applyFill="1" applyBorder="1" applyAlignment="1" applyProtection="1">
      <alignment shrinkToFit="1"/>
    </xf>
    <xf numFmtId="38" fontId="11" fillId="0" borderId="2" xfId="1" applyNumberFormat="1" applyFont="1" applyFill="1" applyBorder="1" applyAlignment="1" applyProtection="1">
      <alignment horizontal="center" shrinkToFit="1"/>
    </xf>
    <xf numFmtId="38" fontId="11" fillId="0" borderId="4" xfId="1" applyNumberFormat="1" applyFont="1" applyFill="1" applyBorder="1" applyAlignment="1" applyProtection="1">
      <alignment horizontal="center" shrinkToFit="1"/>
    </xf>
    <xf numFmtId="0" fontId="11" fillId="0" borderId="2" xfId="3" applyFont="1" applyBorder="1" applyAlignment="1" applyProtection="1">
      <alignment horizontal="center" vertical="center"/>
    </xf>
    <xf numFmtId="0" fontId="11" fillId="0" borderId="4" xfId="3" applyFont="1" applyBorder="1" applyAlignment="1" applyProtection="1">
      <alignment horizontal="center" vertical="center"/>
    </xf>
    <xf numFmtId="0" fontId="11" fillId="0" borderId="28" xfId="3" applyFont="1" applyBorder="1" applyAlignment="1" applyProtection="1">
      <alignment horizontal="center" vertical="center"/>
    </xf>
    <xf numFmtId="0" fontId="11" fillId="0" borderId="33" xfId="3" applyFont="1" applyBorder="1" applyAlignment="1" applyProtection="1">
      <alignment horizontal="center" vertical="center"/>
    </xf>
    <xf numFmtId="38" fontId="11" fillId="0" borderId="0" xfId="1" applyFont="1" applyFill="1" applyAlignment="1" applyProtection="1">
      <alignment horizontal="left" vertical="center"/>
    </xf>
    <xf numFmtId="38" fontId="11" fillId="0" borderId="74" xfId="1" applyFont="1" applyFill="1" applyBorder="1" applyAlignment="1" applyProtection="1">
      <alignment horizontal="center"/>
    </xf>
    <xf numFmtId="38" fontId="11" fillId="0" borderId="37" xfId="1" applyFont="1" applyFill="1" applyBorder="1" applyAlignment="1" applyProtection="1">
      <alignment horizontal="center"/>
    </xf>
    <xf numFmtId="38" fontId="11" fillId="0" borderId="38" xfId="1" applyFont="1" applyFill="1" applyBorder="1" applyAlignment="1" applyProtection="1">
      <alignment horizontal="center"/>
    </xf>
    <xf numFmtId="185" fontId="11" fillId="0" borderId="36" xfId="1" applyNumberFormat="1" applyFont="1" applyFill="1" applyBorder="1" applyAlignment="1" applyProtection="1">
      <alignment shrinkToFit="1"/>
    </xf>
    <xf numFmtId="185" fontId="11" fillId="0" borderId="37" xfId="1" applyNumberFormat="1" applyFont="1" applyFill="1" applyBorder="1" applyAlignment="1" applyProtection="1">
      <alignment shrinkToFit="1"/>
    </xf>
    <xf numFmtId="185" fontId="11" fillId="0" borderId="79" xfId="1" applyNumberFormat="1" applyFont="1" applyFill="1" applyBorder="1" applyAlignment="1" applyProtection="1">
      <alignment shrinkToFit="1"/>
    </xf>
    <xf numFmtId="38" fontId="17" fillId="0" borderId="0" xfId="1" applyFont="1" applyFill="1" applyAlignment="1" applyProtection="1">
      <alignment horizontal="left" vertical="center"/>
    </xf>
    <xf numFmtId="177" fontId="28" fillId="6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center" vertical="center"/>
    </xf>
    <xf numFmtId="38" fontId="7" fillId="0" borderId="6" xfId="0" applyNumberFormat="1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29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100" xfId="0" applyFont="1" applyBorder="1" applyAlignment="1" applyProtection="1">
      <alignment horizontal="center" vertical="center"/>
    </xf>
    <xf numFmtId="0" fontId="7" fillId="0" borderId="101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NumberFormat="1" applyFont="1" applyAlignment="1" applyProtection="1">
      <alignment horizontal="right" vertical="center" shrinkToFit="1"/>
    </xf>
    <xf numFmtId="179" fontId="11" fillId="7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7" fontId="28" fillId="6" borderId="5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horizontal="center" vertical="center" shrinkToFit="1"/>
    </xf>
    <xf numFmtId="0" fontId="7" fillId="0" borderId="90" xfId="0" applyFont="1" applyBorder="1" applyAlignment="1" applyProtection="1">
      <alignment horizontal="center" vertical="center" shrinkToFit="1"/>
    </xf>
    <xf numFmtId="0" fontId="7" fillId="0" borderId="65" xfId="0" applyFont="1" applyBorder="1" applyAlignment="1" applyProtection="1">
      <alignment horizontal="center" vertical="center" shrinkToFit="1"/>
    </xf>
    <xf numFmtId="0" fontId="7" fillId="0" borderId="91" xfId="0" applyFont="1" applyBorder="1" applyAlignment="1" applyProtection="1">
      <alignment horizontal="center" vertical="center" shrinkToFit="1"/>
    </xf>
    <xf numFmtId="0" fontId="7" fillId="0" borderId="105" xfId="0" applyFont="1" applyBorder="1" applyAlignment="1" applyProtection="1">
      <alignment horizontal="center" vertical="center" shrinkToFit="1"/>
    </xf>
    <xf numFmtId="0" fontId="7" fillId="0" borderId="106" xfId="0" applyFont="1" applyBorder="1" applyAlignment="1" applyProtection="1">
      <alignment horizontal="center" vertical="center" shrinkToFit="1"/>
    </xf>
    <xf numFmtId="0" fontId="7" fillId="0" borderId="107" xfId="0" applyFont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 shrinkToFit="1"/>
    </xf>
    <xf numFmtId="0" fontId="11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NumberFormat="1" applyFont="1" applyFill="1" applyAlignment="1" applyProtection="1">
      <alignment horizontal="right" vertical="center" shrinkToFit="1"/>
    </xf>
    <xf numFmtId="0" fontId="28" fillId="0" borderId="2" xfId="0" applyNumberFormat="1" applyFont="1" applyFill="1" applyBorder="1" applyAlignment="1" applyProtection="1">
      <alignment horizontal="left" vertical="center" shrinkToFit="1"/>
    </xf>
    <xf numFmtId="0" fontId="28" fillId="0" borderId="3" xfId="0" applyNumberFormat="1" applyFont="1" applyFill="1" applyBorder="1" applyAlignment="1" applyProtection="1">
      <alignment horizontal="left" vertical="center" shrinkToFit="1"/>
    </xf>
    <xf numFmtId="0" fontId="28" fillId="0" borderId="4" xfId="0" applyNumberFormat="1" applyFont="1" applyFill="1" applyBorder="1" applyAlignment="1" applyProtection="1">
      <alignment horizontal="left" vertical="center" shrinkToFit="1"/>
    </xf>
    <xf numFmtId="38" fontId="7" fillId="0" borderId="6" xfId="0" applyNumberFormat="1" applyFont="1" applyFill="1" applyBorder="1" applyAlignment="1" applyProtection="1">
      <alignment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3" fillId="0" borderId="0" xfId="0" applyFont="1" applyFill="1" applyAlignment="1" applyProtection="1">
      <alignment vertical="center" shrinkToFi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100" xfId="0" applyFont="1" applyFill="1" applyBorder="1" applyAlignment="1" applyProtection="1">
      <alignment horizontal="center" vertical="center"/>
    </xf>
    <xf numFmtId="0" fontId="7" fillId="0" borderId="101" xfId="0" applyFont="1" applyFill="1" applyBorder="1" applyAlignment="1" applyProtection="1">
      <alignment horizontal="center" vertical="center"/>
    </xf>
    <xf numFmtId="0" fontId="28" fillId="0" borderId="47" xfId="0" applyNumberFormat="1" applyFont="1" applyFill="1" applyBorder="1" applyAlignment="1" applyProtection="1">
      <alignment horizontal="left" vertical="center" shrinkToFit="1"/>
    </xf>
    <xf numFmtId="0" fontId="28" fillId="0" borderId="48" xfId="0" applyNumberFormat="1" applyFont="1" applyFill="1" applyBorder="1" applyAlignment="1" applyProtection="1">
      <alignment horizontal="left" vertical="center" shrinkToFit="1"/>
    </xf>
    <xf numFmtId="0" fontId="28" fillId="0" borderId="50" xfId="0" applyNumberFormat="1" applyFont="1" applyFill="1" applyBorder="1" applyAlignment="1" applyProtection="1">
      <alignment horizontal="left" vertical="center" shrinkToFit="1"/>
    </xf>
    <xf numFmtId="0" fontId="7" fillId="0" borderId="90" xfId="0" applyFont="1" applyFill="1" applyBorder="1" applyAlignment="1" applyProtection="1">
      <alignment horizontal="center" vertical="center" shrinkToFit="1"/>
    </xf>
    <xf numFmtId="0" fontId="7" fillId="0" borderId="65" xfId="0" applyFont="1" applyFill="1" applyBorder="1" applyAlignment="1" applyProtection="1">
      <alignment horizontal="center" vertical="center" shrinkToFit="1"/>
    </xf>
    <xf numFmtId="0" fontId="7" fillId="0" borderId="91" xfId="0" applyFont="1" applyFill="1" applyBorder="1" applyAlignment="1" applyProtection="1">
      <alignment horizontal="center" vertical="center" shrinkToFit="1"/>
    </xf>
    <xf numFmtId="0" fontId="7" fillId="0" borderId="60" xfId="0" applyFont="1" applyFill="1" applyBorder="1" applyAlignment="1" applyProtection="1">
      <alignment horizontal="center" vertical="center" shrinkToFit="1"/>
    </xf>
    <xf numFmtId="0" fontId="7" fillId="0" borderId="41" xfId="0" applyFont="1" applyFill="1" applyBorder="1" applyAlignment="1" applyProtection="1">
      <alignment horizontal="center" vertical="center" shrinkToFit="1"/>
    </xf>
    <xf numFmtId="0" fontId="7" fillId="0" borderId="61" xfId="0" applyFont="1" applyFill="1" applyBorder="1" applyAlignment="1" applyProtection="1">
      <alignment horizontal="center" vertical="center" shrinkToFit="1"/>
    </xf>
    <xf numFmtId="0" fontId="29" fillId="0" borderId="0" xfId="0" applyFont="1" applyFill="1" applyAlignment="1" applyProtection="1">
      <alignment horizontal="center" vertical="center"/>
    </xf>
    <xf numFmtId="0" fontId="7" fillId="0" borderId="105" xfId="0" applyFont="1" applyFill="1" applyBorder="1" applyAlignment="1" applyProtection="1">
      <alignment horizontal="center" vertical="center" shrinkToFit="1"/>
    </xf>
    <xf numFmtId="0" fontId="7" fillId="0" borderId="106" xfId="0" applyFont="1" applyFill="1" applyBorder="1" applyAlignment="1" applyProtection="1">
      <alignment horizontal="center" vertical="center" shrinkToFit="1"/>
    </xf>
    <xf numFmtId="0" fontId="7" fillId="0" borderId="107" xfId="0" applyFont="1" applyFill="1" applyBorder="1" applyAlignment="1" applyProtection="1">
      <alignment horizontal="center"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_q04-cyoutatsu-y15" xfId="4"/>
    <cellStyle name="標準_内訳書（材料用）" xfId="3"/>
  </cellStyles>
  <dxfs count="24"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3" formatCode="#,##0"/>
    </dxf>
    <dxf>
      <numFmt numFmtId="3" formatCode="#,##0"/>
    </dxf>
    <dxf>
      <numFmt numFmtId="3" formatCode="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  <dxf>
      <numFmt numFmtId="185" formatCode="#,##0;&quot;▲ &quot;#,##0"/>
    </dxf>
  </dxfs>
  <tableStyles count="0" defaultTableStyle="TableStyleMedium2" defaultPivotStyle="PivotStyleLight16"/>
  <colors>
    <mruColors>
      <color rgb="FFFFF2CC"/>
      <color rgb="FFFFF1C9"/>
      <color rgb="FFFFFFFF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8096250" y="156210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96250" y="156210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609600</xdr:colOff>
      <xdr:row>8</xdr:row>
      <xdr:rowOff>114300</xdr:rowOff>
    </xdr:from>
    <xdr:ext cx="114300" cy="22860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758940" y="182118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X177"/>
  <sheetViews>
    <sheetView showZeros="0" tabSelected="1" view="pageBreakPreview" zoomScale="140" zoomScaleNormal="100" zoomScaleSheetLayoutView="140" workbookViewId="0">
      <selection activeCell="F19" sqref="F19:H19"/>
    </sheetView>
  </sheetViews>
  <sheetFormatPr defaultColWidth="8.75" defaultRowHeight="13.5"/>
  <cols>
    <col min="1" max="23" width="3.5" style="120" customWidth="1"/>
    <col min="24" max="27" width="4.125" style="120" customWidth="1"/>
    <col min="28" max="28" width="11.25" style="120" customWidth="1"/>
    <col min="29" max="29" width="8.875" style="120" bestFit="1" customWidth="1"/>
    <col min="30" max="30" width="7.25" style="120" bestFit="1" customWidth="1"/>
    <col min="31" max="31" width="8" style="120" bestFit="1" customWidth="1"/>
    <col min="32" max="43" width="4.125" style="120" customWidth="1"/>
    <col min="44" max="48" width="13.25" style="120" customWidth="1"/>
    <col min="49" max="53" width="4.125" style="120" customWidth="1"/>
    <col min="54" max="16384" width="8.75" style="120"/>
  </cols>
  <sheetData>
    <row r="1" spans="1:30" s="41" customFormat="1" ht="21" customHeight="1">
      <c r="A1" s="487" t="s">
        <v>128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74"/>
      <c r="Y1" s="74"/>
    </row>
    <row r="2" spans="1:30" s="41" customFormat="1" ht="1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488" t="s">
        <v>145</v>
      </c>
      <c r="Q2" s="488"/>
      <c r="R2" s="202"/>
      <c r="S2" s="75" t="s">
        <v>2</v>
      </c>
      <c r="T2" s="12"/>
      <c r="U2" s="75" t="s">
        <v>3</v>
      </c>
      <c r="V2" s="12"/>
      <c r="W2" s="75" t="s">
        <v>4</v>
      </c>
      <c r="X2" s="74"/>
      <c r="Y2" s="74"/>
    </row>
    <row r="3" spans="1:30" s="41" customFormat="1" ht="15" customHeight="1">
      <c r="A3" s="557"/>
      <c r="B3" s="557"/>
      <c r="C3" s="557"/>
      <c r="D3" s="557"/>
      <c r="E3" s="557"/>
      <c r="F3" s="557"/>
      <c r="G3" s="557"/>
      <c r="H3" s="557"/>
      <c r="I3" s="557"/>
      <c r="J3" s="558" t="s">
        <v>69</v>
      </c>
      <c r="K3" s="558"/>
      <c r="L3" s="68"/>
      <c r="M3" s="68"/>
      <c r="N3" s="68"/>
      <c r="O3" s="68"/>
      <c r="P3" s="68"/>
      <c r="Q3" s="68"/>
      <c r="R3" s="68"/>
      <c r="S3" s="68"/>
      <c r="T3" s="68"/>
      <c r="U3" s="479"/>
      <c r="V3" s="479"/>
      <c r="W3" s="479"/>
      <c r="X3" s="74"/>
      <c r="Y3" s="74"/>
    </row>
    <row r="4" spans="1:30" s="41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68"/>
      <c r="K4" s="68"/>
      <c r="L4" s="68"/>
      <c r="M4" s="68"/>
      <c r="N4" s="68"/>
      <c r="O4" s="68"/>
      <c r="P4" s="68"/>
      <c r="Q4" s="68"/>
      <c r="R4" s="68"/>
      <c r="S4" s="479" t="s">
        <v>86</v>
      </c>
      <c r="T4" s="479"/>
      <c r="U4" s="479"/>
      <c r="V4" s="479"/>
      <c r="W4" s="479"/>
      <c r="X4" s="74"/>
      <c r="Y4" s="74"/>
    </row>
    <row r="5" spans="1:30" s="41" customFormat="1" ht="18.600000000000001" customHeight="1" thickBot="1">
      <c r="A5" s="16" t="s">
        <v>33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479"/>
      <c r="T5" s="479"/>
      <c r="U5" s="479"/>
      <c r="V5" s="479"/>
      <c r="W5" s="479"/>
      <c r="X5" s="68"/>
      <c r="Y5" s="74"/>
      <c r="Z5" s="74"/>
    </row>
    <row r="6" spans="1:30" s="41" customFormat="1" ht="18" customHeight="1" thickBot="1">
      <c r="A6" s="481" t="s">
        <v>113</v>
      </c>
      <c r="B6" s="482"/>
      <c r="C6" s="482"/>
      <c r="D6" s="482"/>
      <c r="E6" s="482"/>
      <c r="F6" s="482"/>
      <c r="G6" s="482"/>
      <c r="H6" s="482"/>
      <c r="I6" s="482"/>
      <c r="J6" s="482"/>
      <c r="K6" s="578" t="s">
        <v>7</v>
      </c>
      <c r="L6" s="579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1"/>
      <c r="X6" s="76"/>
      <c r="Y6" s="76"/>
      <c r="Z6" s="76"/>
      <c r="AA6" s="76"/>
      <c r="AB6" s="76"/>
      <c r="AC6" s="76"/>
      <c r="AD6" s="77"/>
    </row>
    <row r="7" spans="1:30" s="41" customFormat="1" ht="28.5" customHeight="1" thickTop="1" thickBot="1">
      <c r="A7" s="464">
        <f>U32</f>
        <v>0</v>
      </c>
      <c r="B7" s="465"/>
      <c r="C7" s="465"/>
      <c r="D7" s="465"/>
      <c r="E7" s="465"/>
      <c r="F7" s="465"/>
      <c r="G7" s="465"/>
      <c r="H7" s="465"/>
      <c r="I7" s="465"/>
      <c r="J7" s="465"/>
      <c r="K7" s="582" t="s">
        <v>11</v>
      </c>
      <c r="L7" s="583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5"/>
      <c r="X7" s="74"/>
      <c r="Y7" s="78" t="s">
        <v>137</v>
      </c>
      <c r="Z7" s="559">
        <f>A7-U32</f>
        <v>0</v>
      </c>
      <c r="AA7" s="560"/>
      <c r="AB7" s="561"/>
      <c r="AC7" s="79" t="s">
        <v>140</v>
      </c>
    </row>
    <row r="8" spans="1:30" s="41" customFormat="1" ht="17.45" customHeight="1">
      <c r="A8" s="468" t="s">
        <v>170</v>
      </c>
      <c r="B8" s="469"/>
      <c r="C8" s="469"/>
      <c r="D8" s="469"/>
      <c r="E8" s="17"/>
      <c r="F8" s="17"/>
      <c r="G8" s="17"/>
      <c r="H8" s="17"/>
      <c r="I8" s="17"/>
      <c r="J8" s="17"/>
      <c r="K8" s="80"/>
      <c r="L8" s="81"/>
      <c r="M8" s="564"/>
      <c r="N8" s="565"/>
      <c r="O8" s="565"/>
      <c r="P8" s="565"/>
      <c r="Q8" s="565"/>
      <c r="R8" s="565"/>
      <c r="S8" s="565"/>
      <c r="T8" s="565"/>
      <c r="U8" s="565"/>
      <c r="V8" s="565"/>
      <c r="W8" s="566"/>
      <c r="X8" s="74"/>
      <c r="Y8" s="74"/>
    </row>
    <row r="9" spans="1:30" s="41" customFormat="1" ht="7.5" customHeight="1">
      <c r="A9" s="562"/>
      <c r="B9" s="563"/>
      <c r="C9" s="563"/>
      <c r="D9" s="563"/>
      <c r="E9" s="17"/>
      <c r="F9" s="17"/>
      <c r="G9" s="17"/>
      <c r="H9" s="17"/>
      <c r="I9" s="17"/>
      <c r="J9" s="17"/>
      <c r="K9" s="537" t="s">
        <v>12</v>
      </c>
      <c r="L9" s="538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82"/>
      <c r="X9" s="74"/>
      <c r="Y9" s="74"/>
    </row>
    <row r="10" spans="1:30" s="41" customFormat="1" ht="18" customHeight="1">
      <c r="A10" s="568"/>
      <c r="B10" s="569"/>
      <c r="C10" s="570"/>
      <c r="D10" s="571" t="s">
        <v>70</v>
      </c>
      <c r="E10" s="571"/>
      <c r="F10" s="572"/>
      <c r="G10" s="569"/>
      <c r="H10" s="570"/>
      <c r="I10" s="573" t="s">
        <v>6</v>
      </c>
      <c r="J10" s="574"/>
      <c r="K10" s="537"/>
      <c r="L10" s="538"/>
      <c r="M10" s="567"/>
      <c r="N10" s="567"/>
      <c r="O10" s="567"/>
      <c r="P10" s="567"/>
      <c r="Q10" s="567"/>
      <c r="R10" s="567"/>
      <c r="S10" s="567"/>
      <c r="T10" s="567"/>
      <c r="U10" s="567"/>
      <c r="V10" s="567"/>
      <c r="W10" s="83" t="s">
        <v>13</v>
      </c>
      <c r="X10" s="74"/>
      <c r="Y10" s="575" t="s">
        <v>147</v>
      </c>
      <c r="Z10" s="576"/>
      <c r="AA10" s="576"/>
      <c r="AB10" s="577"/>
    </row>
    <row r="11" spans="1:30" s="41" customFormat="1" ht="18" customHeight="1">
      <c r="A11" s="455" t="s">
        <v>8</v>
      </c>
      <c r="B11" s="456"/>
      <c r="C11" s="540"/>
      <c r="D11" s="541"/>
      <c r="E11" s="542"/>
      <c r="F11" s="453" t="s">
        <v>9</v>
      </c>
      <c r="G11" s="456"/>
      <c r="H11" s="543"/>
      <c r="I11" s="544"/>
      <c r="J11" s="545"/>
      <c r="K11" s="537" t="s">
        <v>29</v>
      </c>
      <c r="L11" s="538"/>
      <c r="M11" s="538"/>
      <c r="N11" s="84" t="s">
        <v>127</v>
      </c>
      <c r="O11" s="548"/>
      <c r="P11" s="549"/>
      <c r="Q11" s="549"/>
      <c r="R11" s="549"/>
      <c r="S11" s="546" t="str">
        <f>IF(COUNTA(O11),"","免税事業者")</f>
        <v>免税事業者</v>
      </c>
      <c r="T11" s="546"/>
      <c r="U11" s="546"/>
      <c r="V11" s="546"/>
      <c r="W11" s="547"/>
      <c r="X11" s="74"/>
      <c r="Y11" s="533" t="s">
        <v>112</v>
      </c>
      <c r="Z11" s="534"/>
      <c r="AA11" s="534"/>
      <c r="AB11" s="535"/>
      <c r="AC11" s="85" t="s">
        <v>143</v>
      </c>
    </row>
    <row r="12" spans="1:30" s="41" customFormat="1" ht="18" customHeight="1" thickBot="1">
      <c r="A12" s="443" t="s">
        <v>181</v>
      </c>
      <c r="B12" s="444"/>
      <c r="C12" s="536"/>
      <c r="D12" s="536"/>
      <c r="E12" s="536"/>
      <c r="F12" s="550" t="s">
        <v>10</v>
      </c>
      <c r="G12" s="551"/>
      <c r="H12" s="552"/>
      <c r="I12" s="553"/>
      <c r="J12" s="554"/>
      <c r="K12" s="537" t="s">
        <v>14</v>
      </c>
      <c r="L12" s="538"/>
      <c r="M12" s="538"/>
      <c r="N12" s="539"/>
      <c r="O12" s="539"/>
      <c r="P12" s="539"/>
      <c r="Q12" s="538" t="s">
        <v>15</v>
      </c>
      <c r="R12" s="538"/>
      <c r="S12" s="538"/>
      <c r="T12" s="539"/>
      <c r="U12" s="539"/>
      <c r="V12" s="539"/>
      <c r="W12" s="86"/>
      <c r="X12" s="74"/>
      <c r="Y12" s="74"/>
    </row>
    <row r="13" spans="1:30" s="41" customFormat="1" ht="12" customHeight="1">
      <c r="A13" s="427" t="s">
        <v>72</v>
      </c>
      <c r="B13" s="428"/>
      <c r="C13" s="428"/>
      <c r="D13" s="428"/>
      <c r="E13" s="428"/>
      <c r="F13" s="590" ph="1"/>
      <c r="G13" s="590" ph="1"/>
      <c r="H13" s="590" ph="1"/>
      <c r="I13" s="590" ph="1"/>
      <c r="J13" s="590" ph="1"/>
      <c r="K13" s="590" ph="1"/>
      <c r="L13" s="590" ph="1"/>
      <c r="M13" s="590" ph="1"/>
      <c r="N13" s="590" ph="1"/>
      <c r="O13" s="590" ph="1"/>
      <c r="P13" s="590" ph="1"/>
      <c r="Q13" s="590" ph="1"/>
      <c r="R13" s="590" ph="1"/>
      <c r="S13" s="590" ph="1"/>
      <c r="T13" s="590" ph="1"/>
      <c r="U13" s="590" ph="1"/>
      <c r="V13" s="590" ph="1"/>
      <c r="W13" s="591" ph="1"/>
      <c r="X13" s="74"/>
      <c r="Y13" s="575" t="s">
        <v>85</v>
      </c>
      <c r="Z13" s="576"/>
      <c r="AA13" s="576"/>
      <c r="AB13" s="577"/>
    </row>
    <row r="14" spans="1:30" s="41" customFormat="1" ht="18" customHeight="1" thickBot="1">
      <c r="A14" s="432" t="s">
        <v>71</v>
      </c>
      <c r="B14" s="433"/>
      <c r="C14" s="433"/>
      <c r="D14" s="433"/>
      <c r="E14" s="433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3"/>
      <c r="X14" s="74"/>
      <c r="Y14" s="533" t="s">
        <v>112</v>
      </c>
      <c r="Z14" s="534"/>
      <c r="AA14" s="534"/>
      <c r="AB14" s="535"/>
      <c r="AC14" s="85" t="s">
        <v>143</v>
      </c>
    </row>
    <row r="15" spans="1:30" s="41" customFormat="1" ht="6" customHeight="1" thickBot="1">
      <c r="A15" s="68"/>
      <c r="B15" s="68"/>
      <c r="C15" s="68"/>
      <c r="D15" s="68"/>
      <c r="E15" s="68"/>
      <c r="F15" s="37"/>
      <c r="G15" s="37"/>
      <c r="H15" s="37"/>
      <c r="I15" s="37"/>
      <c r="J15" s="37"/>
      <c r="K15" s="37"/>
      <c r="L15" s="37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74"/>
      <c r="Y15" s="74"/>
    </row>
    <row r="16" spans="1:30" s="22" customFormat="1" ht="16.149999999999999" customHeight="1" thickBot="1">
      <c r="A16" s="436" t="s">
        <v>73</v>
      </c>
      <c r="B16" s="437"/>
      <c r="C16" s="437"/>
      <c r="D16" s="437"/>
      <c r="E16" s="437"/>
      <c r="F16" s="594"/>
      <c r="G16" s="594"/>
      <c r="H16" s="594"/>
      <c r="I16" s="594"/>
      <c r="J16" s="439" t="s">
        <v>74</v>
      </c>
      <c r="K16" s="440"/>
      <c r="L16" s="440"/>
      <c r="M16" s="441"/>
      <c r="N16" s="594"/>
      <c r="O16" s="594"/>
      <c r="P16" s="594"/>
      <c r="Q16" s="594"/>
      <c r="R16" s="594"/>
      <c r="S16" s="594"/>
      <c r="T16" s="594"/>
      <c r="U16" s="594"/>
      <c r="V16" s="594"/>
      <c r="W16" s="595"/>
      <c r="X16" s="20"/>
      <c r="Y16" s="20"/>
    </row>
    <row r="17" spans="1:50" s="22" customFormat="1" ht="21.75" customHeight="1">
      <c r="A17" s="425" t="s">
        <v>110</v>
      </c>
      <c r="B17" s="411"/>
      <c r="C17" s="411"/>
      <c r="D17" s="411"/>
      <c r="E17" s="411"/>
      <c r="F17" s="421" t="s">
        <v>76</v>
      </c>
      <c r="G17" s="426"/>
      <c r="H17" s="426"/>
      <c r="I17" s="421" t="s">
        <v>77</v>
      </c>
      <c r="J17" s="421"/>
      <c r="K17" s="421"/>
      <c r="L17" s="421" t="s">
        <v>78</v>
      </c>
      <c r="M17" s="421"/>
      <c r="N17" s="421"/>
      <c r="O17" s="421" t="s">
        <v>75</v>
      </c>
      <c r="P17" s="421"/>
      <c r="Q17" s="421"/>
      <c r="R17" s="421" t="s">
        <v>79</v>
      </c>
      <c r="S17" s="421"/>
      <c r="T17" s="421"/>
      <c r="U17" s="421" t="s">
        <v>80</v>
      </c>
      <c r="V17" s="421"/>
      <c r="W17" s="422"/>
      <c r="X17" s="20"/>
    </row>
    <row r="18" spans="1:50" s="22" customFormat="1" ht="15.6" customHeight="1">
      <c r="A18" s="555"/>
      <c r="B18" s="556"/>
      <c r="C18" s="556"/>
      <c r="D18" s="556"/>
      <c r="E18" s="556"/>
      <c r="F18" s="596"/>
      <c r="G18" s="597"/>
      <c r="H18" s="597"/>
      <c r="I18" s="596"/>
      <c r="J18" s="597"/>
      <c r="K18" s="597"/>
      <c r="L18" s="359">
        <f>INT(F18-I18)</f>
        <v>0</v>
      </c>
      <c r="M18" s="338"/>
      <c r="N18" s="338"/>
      <c r="O18" s="596"/>
      <c r="P18" s="597"/>
      <c r="Q18" s="597"/>
      <c r="R18" s="359">
        <f>IF(Y14="小数点以下切り捨て",INT(O18*0.1),(IF(Y14="小数点以下切り上げ",ROUNDUP(O18*0.1,0),IF(Y14="小数点以下四捨五入",ROUND(O18*0.1,"0")))))</f>
        <v>0</v>
      </c>
      <c r="S18" s="338"/>
      <c r="T18" s="338"/>
      <c r="U18" s="359">
        <f>INT(O18+R18)</f>
        <v>0</v>
      </c>
      <c r="V18" s="338"/>
      <c r="W18" s="339"/>
      <c r="X18" s="20"/>
    </row>
    <row r="19" spans="1:50" s="22" customFormat="1" ht="15.6" customHeight="1" thickBot="1">
      <c r="A19" s="526"/>
      <c r="B19" s="527"/>
      <c r="C19" s="527"/>
      <c r="D19" s="527"/>
      <c r="E19" s="528"/>
      <c r="F19" s="529"/>
      <c r="G19" s="530"/>
      <c r="H19" s="531"/>
      <c r="I19" s="529"/>
      <c r="J19" s="530"/>
      <c r="K19" s="531"/>
      <c r="L19" s="406">
        <f>INT(F19-I19)</f>
        <v>0</v>
      </c>
      <c r="M19" s="407"/>
      <c r="N19" s="416"/>
      <c r="O19" s="529"/>
      <c r="P19" s="530"/>
      <c r="Q19" s="531"/>
      <c r="R19" s="406">
        <f>IF(Y14="小数点以下切り捨て",INT(O19*0.1),(IF(Y14="小数点以下切り上げ",ROUNDUP(O19*0.1,0),IF(Y14="小数点以下四捨五入",ROUND(O19*0.1,"0")))))</f>
        <v>0</v>
      </c>
      <c r="S19" s="407"/>
      <c r="T19" s="416"/>
      <c r="U19" s="406">
        <f>INT(O19+R19)</f>
        <v>0</v>
      </c>
      <c r="V19" s="407"/>
      <c r="W19" s="408"/>
      <c r="X19" s="20"/>
      <c r="Y19" s="20"/>
    </row>
    <row r="20" spans="1:50" s="22" customFormat="1" ht="15.6" customHeight="1" thickBot="1">
      <c r="A20" s="18" t="s">
        <v>16</v>
      </c>
      <c r="B20" s="19"/>
      <c r="C20" s="19"/>
      <c r="D20" s="19"/>
      <c r="E20" s="19"/>
      <c r="F20" s="19"/>
      <c r="G20" s="19"/>
      <c r="H20" s="1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0"/>
    </row>
    <row r="21" spans="1:50" s="22" customFormat="1" ht="15.6" customHeight="1">
      <c r="A21" s="409" t="s">
        <v>17</v>
      </c>
      <c r="B21" s="410"/>
      <c r="C21" s="417" t="s">
        <v>31</v>
      </c>
      <c r="D21" s="418"/>
      <c r="E21" s="418"/>
      <c r="F21" s="418"/>
      <c r="G21" s="418"/>
      <c r="H21" s="418"/>
      <c r="I21" s="418"/>
      <c r="J21" s="410"/>
      <c r="K21" s="532" t="s">
        <v>126</v>
      </c>
      <c r="L21" s="420"/>
      <c r="M21" s="411" t="s">
        <v>18</v>
      </c>
      <c r="N21" s="411"/>
      <c r="O21" s="411"/>
      <c r="P21" s="411" t="s">
        <v>19</v>
      </c>
      <c r="Q21" s="411"/>
      <c r="R21" s="411" t="s">
        <v>20</v>
      </c>
      <c r="S21" s="411"/>
      <c r="T21" s="411"/>
      <c r="U21" s="411" t="s">
        <v>21</v>
      </c>
      <c r="V21" s="411"/>
      <c r="W21" s="412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R21" s="87"/>
      <c r="AS21" s="87" t="s">
        <v>150</v>
      </c>
      <c r="AT21" s="87" t="s">
        <v>149</v>
      </c>
      <c r="AU21" s="87"/>
      <c r="AV21" s="87"/>
      <c r="AW21" s="87"/>
    </row>
    <row r="22" spans="1:50" s="22" customFormat="1" ht="15.6" customHeight="1">
      <c r="A22" s="509"/>
      <c r="B22" s="510"/>
      <c r="C22" s="403" t="s">
        <v>111</v>
      </c>
      <c r="D22" s="398"/>
      <c r="E22" s="398"/>
      <c r="F22" s="398"/>
      <c r="G22" s="398"/>
      <c r="H22" s="398"/>
      <c r="I22" s="398"/>
      <c r="J22" s="398"/>
      <c r="K22" s="522">
        <v>0.1</v>
      </c>
      <c r="L22" s="523"/>
      <c r="M22" s="524">
        <v>1</v>
      </c>
      <c r="N22" s="524"/>
      <c r="O22" s="524"/>
      <c r="P22" s="402" t="s">
        <v>152</v>
      </c>
      <c r="Q22" s="402"/>
      <c r="R22" s="525">
        <f>O18+O19</f>
        <v>0</v>
      </c>
      <c r="S22" s="525"/>
      <c r="T22" s="525"/>
      <c r="U22" s="393">
        <f>IF($Y$11="小数点以下四捨五入",ROUND(M22*R22,0),IF($Y$11="小数点以下切り捨て",ROUNDDOWN(M22*R22,0),IF($Y$11="小数点以下切り上げ",ROUNDUP(M22*R22,0))))</f>
        <v>0</v>
      </c>
      <c r="V22" s="393"/>
      <c r="W22" s="394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88"/>
      <c r="AR22" s="45" t="s">
        <v>84</v>
      </c>
      <c r="AS22" s="226">
        <f>SUMIF($K$22:$L$27,"10%",$U$22:$W$27)</f>
        <v>0</v>
      </c>
      <c r="AT22" s="226">
        <f>IF($Y$14="小数点以下四捨五入",ROUND(AS22*1.1,0),IF($Y$14="小数点以下切り捨て",ROUNDDOWN(AS22*1.1,0),IF($Y$14="小数点以下切り上げ",ROUNDUP(AS22*1.1,0),AS22*1.1)))</f>
        <v>0</v>
      </c>
      <c r="AU22" s="87"/>
      <c r="AV22" s="87"/>
      <c r="AW22" s="87"/>
      <c r="AX22" s="88"/>
    </row>
    <row r="23" spans="1:50" s="22" customFormat="1" ht="15.6" customHeight="1">
      <c r="A23" s="509"/>
      <c r="B23" s="510"/>
      <c r="C23" s="511"/>
      <c r="D23" s="512"/>
      <c r="E23" s="512"/>
      <c r="F23" s="512"/>
      <c r="G23" s="512"/>
      <c r="H23" s="512"/>
      <c r="I23" s="512"/>
      <c r="J23" s="512"/>
      <c r="K23" s="513"/>
      <c r="L23" s="514"/>
      <c r="M23" s="520"/>
      <c r="N23" s="520"/>
      <c r="O23" s="520"/>
      <c r="P23" s="521"/>
      <c r="Q23" s="521"/>
      <c r="R23" s="520"/>
      <c r="S23" s="520"/>
      <c r="T23" s="520"/>
      <c r="U23" s="393">
        <f t="shared" ref="U23:U27" si="0">IF($Y$11="小数点以下四捨五入",ROUND(M23*R23,0),IF($Y$11="小数点以下切り捨て",ROUNDDOWN(M23*R23,0),IF($Y$11="小数点以下切り上げ",ROUNDUP(M23*R23,0))))</f>
        <v>0</v>
      </c>
      <c r="V23" s="393"/>
      <c r="W23" s="394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88"/>
      <c r="AR23" s="45" t="s">
        <v>46</v>
      </c>
      <c r="AS23" s="226">
        <f>SUMIF($K$22:$L$27,"軽減8%",$U$22:$W$27)</f>
        <v>0</v>
      </c>
      <c r="AT23" s="226">
        <f>IF($Y$14="小数点以下四捨五入",ROUND(AS23*1.08,0),IF($Y$14="小数点以下切り捨て",ROUNDDOWN(AS23*1.08,0),IF($Y$14="小数点以下切り上げ",ROUNDUP(AS23*1.08,0),AS23*1.1)))</f>
        <v>0</v>
      </c>
      <c r="AU23" s="87"/>
      <c r="AV23" s="87"/>
      <c r="AW23" s="87"/>
      <c r="AX23" s="88"/>
    </row>
    <row r="24" spans="1:50" s="22" customFormat="1" ht="15.6" customHeight="1">
      <c r="A24" s="509"/>
      <c r="B24" s="510"/>
      <c r="C24" s="511"/>
      <c r="D24" s="512"/>
      <c r="E24" s="512"/>
      <c r="F24" s="512"/>
      <c r="G24" s="512"/>
      <c r="H24" s="512"/>
      <c r="I24" s="512"/>
      <c r="J24" s="512"/>
      <c r="K24" s="513"/>
      <c r="L24" s="514"/>
      <c r="M24" s="520"/>
      <c r="N24" s="520"/>
      <c r="O24" s="520"/>
      <c r="P24" s="521"/>
      <c r="Q24" s="521"/>
      <c r="R24" s="520"/>
      <c r="S24" s="520"/>
      <c r="T24" s="520"/>
      <c r="U24" s="393">
        <f>IF($Y$11="小数点以下四捨五入",ROUND(M24*R24,0),IF($Y$11="小数点以下切り捨て",ROUNDDOWN(M24*R24,0),IF($Y$11="小数点以下切り上げ",ROUNDUP(M24*R24,0))))</f>
        <v>0</v>
      </c>
      <c r="V24" s="393"/>
      <c r="W24" s="394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88"/>
      <c r="AR24" s="45" t="s">
        <v>81</v>
      </c>
      <c r="AS24" s="226">
        <f>SUMIF($K$22:$L$27,"非課税",$U$22:$W$27)</f>
        <v>0</v>
      </c>
      <c r="AT24" s="226">
        <f>AS24</f>
        <v>0</v>
      </c>
      <c r="AU24" s="87"/>
      <c r="AV24" s="87"/>
      <c r="AW24" s="87"/>
      <c r="AX24" s="88"/>
    </row>
    <row r="25" spans="1:50" s="22" customFormat="1" ht="15.6" customHeight="1">
      <c r="A25" s="509"/>
      <c r="B25" s="510"/>
      <c r="C25" s="511"/>
      <c r="D25" s="512"/>
      <c r="E25" s="512"/>
      <c r="F25" s="512"/>
      <c r="G25" s="512"/>
      <c r="H25" s="512"/>
      <c r="I25" s="512"/>
      <c r="J25" s="512"/>
      <c r="K25" s="513"/>
      <c r="L25" s="514"/>
      <c r="M25" s="520"/>
      <c r="N25" s="520"/>
      <c r="O25" s="520"/>
      <c r="P25" s="521"/>
      <c r="Q25" s="521"/>
      <c r="R25" s="520"/>
      <c r="S25" s="520"/>
      <c r="T25" s="520"/>
      <c r="U25" s="393">
        <f t="shared" si="0"/>
        <v>0</v>
      </c>
      <c r="V25" s="393"/>
      <c r="W25" s="394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88"/>
      <c r="AR25" s="45" t="s">
        <v>82</v>
      </c>
      <c r="AS25" s="226">
        <f>SUMIF($K$22:$L$27,"不課税",$U$22:$W$27)</f>
        <v>0</v>
      </c>
      <c r="AT25" s="226">
        <f>AS25</f>
        <v>0</v>
      </c>
      <c r="AU25" s="87"/>
      <c r="AV25" s="87"/>
      <c r="AW25" s="87"/>
      <c r="AX25" s="88"/>
    </row>
    <row r="26" spans="1:50" s="22" customFormat="1" ht="15.6" customHeight="1">
      <c r="A26" s="509"/>
      <c r="B26" s="510"/>
      <c r="C26" s="511"/>
      <c r="D26" s="512"/>
      <c r="E26" s="512"/>
      <c r="F26" s="512"/>
      <c r="G26" s="512"/>
      <c r="H26" s="512"/>
      <c r="I26" s="512"/>
      <c r="J26" s="512"/>
      <c r="K26" s="513"/>
      <c r="L26" s="514"/>
      <c r="M26" s="520"/>
      <c r="N26" s="520"/>
      <c r="O26" s="520"/>
      <c r="P26" s="521"/>
      <c r="Q26" s="521"/>
      <c r="R26" s="520"/>
      <c r="S26" s="520"/>
      <c r="T26" s="520"/>
      <c r="U26" s="393">
        <f t="shared" si="0"/>
        <v>0</v>
      </c>
      <c r="V26" s="393"/>
      <c r="W26" s="394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88"/>
      <c r="AR26" s="45" t="s">
        <v>95</v>
      </c>
      <c r="AS26" s="226">
        <f>SUMIF($K$22:$L$27,"8%",$U$22:$W$27)</f>
        <v>0</v>
      </c>
      <c r="AT26" s="226">
        <f>IF($Y$14="小数点以下四捨五入",ROUND(AS26*1.08,0),IF($Y$14="小数点以下切り捨て",ROUNDDOWN(AS26*1.08,0),IF($Y$14="小数点以下切り上げ",ROUNDUP(AS26*1.08,0),AS26*1.1)))</f>
        <v>0</v>
      </c>
      <c r="AU26" s="87"/>
      <c r="AV26" s="87"/>
      <c r="AW26" s="87"/>
      <c r="AX26" s="88"/>
    </row>
    <row r="27" spans="1:50" s="22" customFormat="1" ht="15.6" customHeight="1" thickBot="1">
      <c r="A27" s="509"/>
      <c r="B27" s="510"/>
      <c r="C27" s="511"/>
      <c r="D27" s="512"/>
      <c r="E27" s="512"/>
      <c r="F27" s="512"/>
      <c r="G27" s="512"/>
      <c r="H27" s="512"/>
      <c r="I27" s="512"/>
      <c r="J27" s="512"/>
      <c r="K27" s="513"/>
      <c r="L27" s="514"/>
      <c r="M27" s="515"/>
      <c r="N27" s="516"/>
      <c r="O27" s="517"/>
      <c r="P27" s="518"/>
      <c r="Q27" s="519"/>
      <c r="R27" s="515"/>
      <c r="S27" s="516"/>
      <c r="T27" s="517"/>
      <c r="U27" s="393">
        <f t="shared" si="0"/>
        <v>0</v>
      </c>
      <c r="V27" s="393"/>
      <c r="W27" s="394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88"/>
      <c r="AR27" s="45" t="s">
        <v>96</v>
      </c>
      <c r="AS27" s="226">
        <f>SUMIF($K$22:$L$27,"5%",$U$22:$W$27)</f>
        <v>0</v>
      </c>
      <c r="AT27" s="226">
        <f>IF($Y$14="小数点以下四捨五入",ROUND(AS27*1.05,0),IF($Y$14="小数点以下切り捨て",ROUNDDOWN(AS27*1.05,0),IF($Y$14="小数点以下切り上げ",ROUNDUP(AS27*1.05,0),AS27*1.1)))</f>
        <v>0</v>
      </c>
      <c r="AU27" s="87"/>
      <c r="AV27" s="87"/>
      <c r="AW27" s="87"/>
      <c r="AX27" s="88"/>
    </row>
    <row r="28" spans="1:50" s="22" customFormat="1" ht="15.6" customHeight="1" thickTop="1" thickBot="1">
      <c r="A28" s="21"/>
      <c r="B28" s="2"/>
      <c r="C28" s="372"/>
      <c r="D28" s="373"/>
      <c r="E28" s="373"/>
      <c r="F28" s="373"/>
      <c r="G28" s="373"/>
      <c r="H28" s="373"/>
      <c r="I28" s="373"/>
      <c r="J28" s="373"/>
      <c r="K28" s="373"/>
      <c r="L28" s="374"/>
      <c r="M28" s="375"/>
      <c r="N28" s="375"/>
      <c r="O28" s="375"/>
      <c r="P28" s="375"/>
      <c r="Q28" s="375"/>
      <c r="R28" s="376" t="s">
        <v>114</v>
      </c>
      <c r="S28" s="376"/>
      <c r="T28" s="376"/>
      <c r="U28" s="377">
        <f>SUM(U22:W27)</f>
        <v>0</v>
      </c>
      <c r="V28" s="378"/>
      <c r="W28" s="379"/>
      <c r="X28" s="20"/>
      <c r="Y28" s="89" t="s">
        <v>137</v>
      </c>
      <c r="Z28" s="586">
        <f>U28-K32</f>
        <v>0</v>
      </c>
      <c r="AA28" s="587"/>
      <c r="AB28" s="588"/>
      <c r="AC28" s="79" t="s">
        <v>141</v>
      </c>
    </row>
    <row r="29" spans="1:50" s="22" customFormat="1" ht="15.6" customHeight="1" thickTop="1">
      <c r="B29" s="1"/>
      <c r="C29" s="3"/>
      <c r="D29" s="4"/>
      <c r="E29" s="507"/>
      <c r="F29" s="508"/>
      <c r="G29" s="382" t="s">
        <v>48</v>
      </c>
      <c r="H29" s="383"/>
      <c r="I29" s="384" t="s">
        <v>47</v>
      </c>
      <c r="J29" s="385"/>
      <c r="K29" s="386">
        <f>IF(E29="10%",AS22,(IF(E29="軽減8%",AS23,(IF(E29="非課税",AS24,(IF(E29="不課税",AS25,(IF(E29="8%",AS26,(IF(E29="5%",AS27,0)))))))))))</f>
        <v>0</v>
      </c>
      <c r="L29" s="387"/>
      <c r="M29" s="388"/>
      <c r="N29" s="389" t="s">
        <v>27</v>
      </c>
      <c r="O29" s="390"/>
      <c r="P29" s="386">
        <f>U29-K29</f>
        <v>0</v>
      </c>
      <c r="Q29" s="387"/>
      <c r="R29" s="388"/>
      <c r="S29" s="389" t="s">
        <v>44</v>
      </c>
      <c r="T29" s="391"/>
      <c r="U29" s="386">
        <f>IF($E29="10%",$AT$22,(IF($E29="軽減8%",$AT$23,(IF($E29="非課税",$AT$24,(IF($E29="不課税",$AT$25,(IF($E29="8%",$AT$26,(IF($E29="5%",$AT$27,0)))))))))))</f>
        <v>0</v>
      </c>
      <c r="V29" s="387"/>
      <c r="W29" s="392"/>
      <c r="X29" s="20"/>
      <c r="Y29" s="90"/>
      <c r="Z29" s="589" t="s">
        <v>138</v>
      </c>
      <c r="AA29" s="589"/>
      <c r="AB29" s="589"/>
      <c r="AD29" s="1"/>
    </row>
    <row r="30" spans="1:50" s="22" customFormat="1" ht="15.6" customHeight="1">
      <c r="B30" s="1"/>
      <c r="C30" s="3"/>
      <c r="D30" s="5"/>
      <c r="E30" s="504"/>
      <c r="F30" s="505"/>
      <c r="G30" s="355" t="s">
        <v>48</v>
      </c>
      <c r="H30" s="356"/>
      <c r="I30" s="357" t="s">
        <v>47</v>
      </c>
      <c r="J30" s="358"/>
      <c r="K30" s="359">
        <f>IF(E30="10%",AS22,(IF(E30="軽減8%",AS23,(IF(E30="非課税",AS24,(IF(E30="不課税",AS25,(IF(E30="8%",AS26,(IF(E30="5%",AS27,0)))))))))))</f>
        <v>0</v>
      </c>
      <c r="L30" s="338"/>
      <c r="M30" s="360"/>
      <c r="N30" s="361" t="s">
        <v>27</v>
      </c>
      <c r="O30" s="362"/>
      <c r="P30" s="359">
        <f>U30-K30</f>
        <v>0</v>
      </c>
      <c r="Q30" s="338"/>
      <c r="R30" s="338"/>
      <c r="S30" s="361" t="s">
        <v>44</v>
      </c>
      <c r="T30" s="363"/>
      <c r="U30" s="359">
        <f t="shared" ref="U30:U31" si="1">IF($E30="10%",$AT$22,(IF($E30="軽減8%",$AT$23,(IF($E30="非課税",$AT$24,(IF($E30="不課税",$AT$25,(IF($E30="8%",$AT$26,(IF($E30="5%",$AT$27,0)))))))))))</f>
        <v>0</v>
      </c>
      <c r="V30" s="338"/>
      <c r="W30" s="339"/>
      <c r="X30" s="20"/>
      <c r="Y30" s="20"/>
      <c r="AD30" s="1"/>
    </row>
    <row r="31" spans="1:50" s="22" customFormat="1" ht="15.6" customHeight="1" thickBot="1">
      <c r="B31" s="20"/>
      <c r="C31" s="23"/>
      <c r="D31" s="24"/>
      <c r="E31" s="502"/>
      <c r="F31" s="503"/>
      <c r="G31" s="342" t="s">
        <v>48</v>
      </c>
      <c r="H31" s="343"/>
      <c r="I31" s="344" t="s">
        <v>47</v>
      </c>
      <c r="J31" s="345"/>
      <c r="K31" s="346">
        <f>IF(E31="10%",AS22,(IF(E31="軽減8%",AS23,(IF(E31="非課税",AS24,(IF(E31="不課税",AS25,(IF(E31="8%",AS26,(IF(E31="5%",AS27,0)))))))))))</f>
        <v>0</v>
      </c>
      <c r="L31" s="347"/>
      <c r="M31" s="348"/>
      <c r="N31" s="349" t="s">
        <v>27</v>
      </c>
      <c r="O31" s="350"/>
      <c r="P31" s="346">
        <f>U31-K31</f>
        <v>0</v>
      </c>
      <c r="Q31" s="347"/>
      <c r="R31" s="347"/>
      <c r="S31" s="349" t="s">
        <v>44</v>
      </c>
      <c r="T31" s="351"/>
      <c r="U31" s="346">
        <f t="shared" si="1"/>
        <v>0</v>
      </c>
      <c r="V31" s="347"/>
      <c r="W31" s="352"/>
      <c r="X31" s="20"/>
      <c r="Y31" s="91" t="s">
        <v>139</v>
      </c>
      <c r="AD31" s="20"/>
    </row>
    <row r="32" spans="1:50" s="22" customFormat="1" ht="15.6" customHeight="1" thickTop="1" thickBot="1">
      <c r="B32" s="20"/>
      <c r="C32" s="23"/>
      <c r="D32" s="24"/>
      <c r="E32" s="369" t="s">
        <v>136</v>
      </c>
      <c r="F32" s="370"/>
      <c r="G32" s="370"/>
      <c r="H32" s="371"/>
      <c r="I32" s="506" t="s">
        <v>115</v>
      </c>
      <c r="J32" s="365"/>
      <c r="K32" s="366">
        <f>SUM(K29:M31)</f>
        <v>0</v>
      </c>
      <c r="L32" s="336"/>
      <c r="M32" s="367"/>
      <c r="N32" s="364" t="s">
        <v>28</v>
      </c>
      <c r="O32" s="365"/>
      <c r="P32" s="366">
        <f>SUM(P29:R31)</f>
        <v>0</v>
      </c>
      <c r="Q32" s="336"/>
      <c r="R32" s="336"/>
      <c r="S32" s="364" t="s">
        <v>116</v>
      </c>
      <c r="T32" s="368"/>
      <c r="U32" s="406">
        <f>SUM(U29:W31)</f>
        <v>0</v>
      </c>
      <c r="V32" s="407"/>
      <c r="W32" s="408"/>
      <c r="X32" s="20"/>
      <c r="Y32" s="92"/>
    </row>
    <row r="33" spans="1:27" s="22" customFormat="1" ht="18" customHeight="1">
      <c r="A33" s="25"/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19"/>
      <c r="Y33" s="19"/>
      <c r="Z33" s="20"/>
      <c r="AA33" s="92"/>
    </row>
    <row r="34" spans="1:27" s="22" customFormat="1" ht="18" customHeight="1">
      <c r="A34" s="19"/>
      <c r="B34" s="19"/>
      <c r="C34" s="19"/>
      <c r="D34" s="27"/>
      <c r="E34" s="19"/>
      <c r="F34" s="19"/>
      <c r="G34" s="19"/>
      <c r="H34" s="19"/>
      <c r="I34" s="19"/>
      <c r="J34" s="25"/>
      <c r="K34" s="25"/>
      <c r="L34" s="25"/>
      <c r="M34" s="25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92"/>
    </row>
    <row r="35" spans="1:27" s="93" customFormat="1" ht="18" customHeight="1">
      <c r="A35" s="28" t="s">
        <v>43</v>
      </c>
      <c r="B35" s="29"/>
      <c r="C35" s="29"/>
      <c r="D35" s="29"/>
      <c r="E35" s="29"/>
      <c r="F35" s="29"/>
      <c r="G35" s="29"/>
      <c r="H35" s="29"/>
      <c r="I35" s="29"/>
      <c r="J35" s="1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92"/>
      <c r="Y35" s="92"/>
    </row>
    <row r="36" spans="1:27" s="93" customFormat="1" ht="18" customHeight="1">
      <c r="A36" s="28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92"/>
      <c r="Y36" s="92"/>
    </row>
    <row r="37" spans="1:27" s="93" customFormat="1" ht="18" customHeight="1" thickBot="1">
      <c r="A37" s="28" t="s">
        <v>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92"/>
      <c r="Y37" s="92"/>
    </row>
    <row r="38" spans="1:27" s="93" customFormat="1" ht="18" customHeight="1" thickBot="1">
      <c r="A38" s="30" t="s">
        <v>40</v>
      </c>
      <c r="B38" s="31"/>
      <c r="C38" s="31"/>
      <c r="D38" s="31"/>
      <c r="E38" s="31"/>
      <c r="F38" s="31"/>
      <c r="G38" s="501" t="s">
        <v>1</v>
      </c>
      <c r="H38" s="501"/>
      <c r="I38" s="501"/>
      <c r="J38" s="501"/>
      <c r="K38" s="40"/>
      <c r="L38" s="40"/>
      <c r="M38" s="40"/>
      <c r="N38" s="40"/>
      <c r="O38" s="40"/>
      <c r="P38" s="40"/>
      <c r="Q38" s="31"/>
      <c r="R38" s="31"/>
      <c r="S38" s="31"/>
      <c r="T38" s="31"/>
      <c r="U38" s="31"/>
      <c r="V38" s="31"/>
      <c r="W38" s="31"/>
      <c r="X38" s="92"/>
      <c r="Y38" s="92"/>
    </row>
    <row r="39" spans="1:27" s="93" customFormat="1" ht="18" customHeight="1">
      <c r="A39" s="28" t="s">
        <v>182</v>
      </c>
      <c r="B39" s="29"/>
      <c r="C39" s="32"/>
      <c r="D39" s="32"/>
      <c r="E39" s="32"/>
      <c r="F39" s="32"/>
      <c r="G39" s="32"/>
      <c r="H39" s="3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92"/>
      <c r="Y39" s="92"/>
    </row>
    <row r="40" spans="1:27" s="93" customFormat="1" ht="18" customHeight="1">
      <c r="A40" s="28" t="s">
        <v>39</v>
      </c>
      <c r="B40" s="29"/>
      <c r="C40" s="32"/>
      <c r="D40" s="32"/>
      <c r="E40" s="32"/>
      <c r="F40" s="32"/>
      <c r="G40" s="32"/>
      <c r="H40" s="3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92"/>
      <c r="Y40" s="92"/>
    </row>
    <row r="41" spans="1:27" s="93" customFormat="1" ht="18" customHeight="1">
      <c r="A41" s="28" t="s">
        <v>130</v>
      </c>
      <c r="B41" s="29"/>
      <c r="C41" s="32"/>
      <c r="D41" s="32"/>
      <c r="E41" s="32"/>
      <c r="F41" s="32"/>
      <c r="G41" s="32"/>
      <c r="H41" s="3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92"/>
      <c r="Y41" s="92"/>
    </row>
    <row r="42" spans="1:27" s="93" customFormat="1" ht="18" customHeight="1">
      <c r="A42" s="28" t="s">
        <v>129</v>
      </c>
      <c r="B42" s="29"/>
      <c r="C42" s="32"/>
      <c r="D42" s="32"/>
      <c r="E42" s="32"/>
      <c r="F42" s="32"/>
      <c r="G42" s="32"/>
      <c r="H42" s="3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92"/>
      <c r="Y42" s="92"/>
    </row>
    <row r="43" spans="1:27" s="93" customFormat="1" ht="18" customHeight="1">
      <c r="A43" s="28" t="s">
        <v>38</v>
      </c>
      <c r="B43" s="29"/>
      <c r="C43" s="32"/>
      <c r="D43" s="32"/>
      <c r="E43" s="32"/>
      <c r="F43" s="32"/>
      <c r="G43" s="32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92"/>
      <c r="Y43" s="20"/>
    </row>
    <row r="44" spans="1:27" s="93" customFormat="1" ht="18" customHeight="1">
      <c r="A44" s="28" t="s">
        <v>166</v>
      </c>
      <c r="B44" s="29"/>
      <c r="C44" s="32"/>
      <c r="D44" s="32"/>
      <c r="E44" s="32"/>
      <c r="F44" s="32"/>
      <c r="G44" s="32"/>
      <c r="H44" s="3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92"/>
      <c r="Y44" s="41"/>
    </row>
    <row r="45" spans="1:27" s="22" customFormat="1" ht="9" customHeight="1">
      <c r="A45" s="19"/>
      <c r="B45" s="19"/>
      <c r="C45" s="33"/>
      <c r="D45" s="33"/>
      <c r="E45" s="33"/>
      <c r="F45" s="33"/>
      <c r="G45" s="33"/>
      <c r="H45" s="3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41"/>
    </row>
    <row r="46" spans="1:27" s="41" customFormat="1" ht="21" customHeight="1">
      <c r="A46" s="487" t="s">
        <v>0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</row>
    <row r="47" spans="1:27" s="41" customFormat="1" ht="15.6" customHeight="1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488" t="s">
        <v>145</v>
      </c>
      <c r="Q47" s="488"/>
      <c r="R47" s="203" t="str">
        <f>IF($R$2="","",$R$2)</f>
        <v/>
      </c>
      <c r="S47" s="68" t="s">
        <v>2</v>
      </c>
      <c r="T47" s="203" t="str">
        <f>IF($T$2="","",$T$2)</f>
        <v/>
      </c>
      <c r="U47" s="68" t="s">
        <v>3</v>
      </c>
      <c r="V47" s="203" t="str">
        <f>IF($V$2="","",$V$2)</f>
        <v/>
      </c>
      <c r="W47" s="68" t="s">
        <v>4</v>
      </c>
    </row>
    <row r="48" spans="1:27" s="41" customFormat="1" ht="15" customHeight="1">
      <c r="A48" s="477" t="str">
        <f>IF($A$3="","",$A$3)</f>
        <v/>
      </c>
      <c r="B48" s="477"/>
      <c r="C48" s="477"/>
      <c r="D48" s="477"/>
      <c r="E48" s="477"/>
      <c r="F48" s="477"/>
      <c r="G48" s="477"/>
      <c r="H48" s="477"/>
      <c r="I48" s="477"/>
      <c r="J48" s="478" t="s">
        <v>69</v>
      </c>
      <c r="K48" s="478"/>
      <c r="L48" s="68"/>
      <c r="M48" s="68"/>
      <c r="N48" s="68"/>
      <c r="O48" s="68"/>
      <c r="P48" s="68"/>
      <c r="Q48" s="68"/>
      <c r="R48" s="68"/>
      <c r="S48" s="68"/>
      <c r="T48" s="68"/>
      <c r="U48" s="479"/>
      <c r="V48" s="479"/>
      <c r="W48" s="479"/>
      <c r="X48" s="74"/>
      <c r="Y48" s="74"/>
    </row>
    <row r="49" spans="1:26" s="41" customFormat="1" ht="3" customHeight="1">
      <c r="A49" s="15"/>
      <c r="B49" s="15"/>
      <c r="C49" s="15"/>
      <c r="D49" s="15"/>
      <c r="E49" s="15"/>
      <c r="F49" s="15"/>
      <c r="G49" s="15"/>
      <c r="H49" s="15"/>
      <c r="I49" s="15"/>
      <c r="J49" s="68"/>
      <c r="K49" s="68"/>
      <c r="L49" s="68"/>
      <c r="M49" s="68"/>
      <c r="N49" s="68"/>
      <c r="O49" s="68"/>
      <c r="P49" s="68"/>
      <c r="Q49" s="68"/>
      <c r="R49" s="68"/>
      <c r="S49" s="479" t="s">
        <v>87</v>
      </c>
      <c r="T49" s="479"/>
      <c r="U49" s="479"/>
      <c r="V49" s="479"/>
      <c r="W49" s="479"/>
      <c r="X49" s="74"/>
      <c r="Y49" s="74"/>
    </row>
    <row r="50" spans="1:26" s="41" customFormat="1" ht="18.600000000000001" customHeight="1" thickBot="1">
      <c r="A50" s="16" t="s">
        <v>33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479"/>
      <c r="T50" s="479"/>
      <c r="U50" s="479"/>
      <c r="V50" s="479"/>
      <c r="W50" s="479"/>
      <c r="X50" s="68"/>
      <c r="Y50" s="74"/>
      <c r="Z50" s="74"/>
    </row>
    <row r="51" spans="1:26" s="41" customFormat="1" ht="18" customHeight="1">
      <c r="A51" s="481" t="s">
        <v>34</v>
      </c>
      <c r="B51" s="482"/>
      <c r="C51" s="482"/>
      <c r="D51" s="482"/>
      <c r="E51" s="482"/>
      <c r="F51" s="482"/>
      <c r="G51" s="482"/>
      <c r="H51" s="482"/>
      <c r="I51" s="482"/>
      <c r="J51" s="482"/>
      <c r="K51" s="490" t="s">
        <v>7</v>
      </c>
      <c r="L51" s="484"/>
      <c r="M51" s="485" t="str">
        <f>IF($M$6="","",$M$6)</f>
        <v/>
      </c>
      <c r="N51" s="485"/>
      <c r="O51" s="485"/>
      <c r="P51" s="485"/>
      <c r="Q51" s="485"/>
      <c r="R51" s="485"/>
      <c r="S51" s="485"/>
      <c r="T51" s="485"/>
      <c r="U51" s="485"/>
      <c r="V51" s="485"/>
      <c r="W51" s="486"/>
      <c r="X51" s="74"/>
      <c r="Y51" s="74"/>
    </row>
    <row r="52" spans="1:26" s="41" customFormat="1" ht="28.5" customHeight="1" thickBot="1">
      <c r="A52" s="464" t="str">
        <f>IF($A$7,$A$7,"")</f>
        <v/>
      </c>
      <c r="B52" s="465"/>
      <c r="C52" s="465"/>
      <c r="D52" s="465"/>
      <c r="E52" s="465"/>
      <c r="F52" s="465"/>
      <c r="G52" s="465"/>
      <c r="H52" s="465"/>
      <c r="I52" s="465"/>
      <c r="J52" s="465"/>
      <c r="K52" s="462" t="s">
        <v>11</v>
      </c>
      <c r="L52" s="463"/>
      <c r="M52" s="466" t="str">
        <f>IF($M$7="","",$M$7)</f>
        <v/>
      </c>
      <c r="N52" s="466"/>
      <c r="O52" s="466"/>
      <c r="P52" s="466"/>
      <c r="Q52" s="466"/>
      <c r="R52" s="466"/>
      <c r="S52" s="466"/>
      <c r="T52" s="466"/>
      <c r="U52" s="466"/>
      <c r="V52" s="466"/>
      <c r="W52" s="467"/>
      <c r="X52" s="68"/>
      <c r="Y52" s="74"/>
      <c r="Z52" s="74"/>
    </row>
    <row r="53" spans="1:26" s="41" customFormat="1" ht="17.45" customHeight="1">
      <c r="A53" s="468" t="s">
        <v>170</v>
      </c>
      <c r="B53" s="469"/>
      <c r="C53" s="469"/>
      <c r="D53" s="469"/>
      <c r="E53" s="17"/>
      <c r="F53" s="17"/>
      <c r="G53" s="17"/>
      <c r="H53" s="17"/>
      <c r="I53" s="17"/>
      <c r="J53" s="17"/>
      <c r="K53" s="70"/>
      <c r="L53" s="71"/>
      <c r="M53" s="466" t="str">
        <f>IF($M$8="","",$M$8)</f>
        <v/>
      </c>
      <c r="N53" s="466"/>
      <c r="O53" s="466"/>
      <c r="P53" s="466"/>
      <c r="Q53" s="466"/>
      <c r="R53" s="466"/>
      <c r="S53" s="466"/>
      <c r="T53" s="466"/>
      <c r="U53" s="466"/>
      <c r="V53" s="466"/>
      <c r="W53" s="467"/>
      <c r="X53" s="74"/>
      <c r="Y53" s="74"/>
    </row>
    <row r="54" spans="1:26" s="41" customFormat="1" ht="7.5" customHeight="1">
      <c r="A54" s="470"/>
      <c r="B54" s="471"/>
      <c r="C54" s="471"/>
      <c r="D54" s="471"/>
      <c r="E54" s="34"/>
      <c r="F54" s="34"/>
      <c r="G54" s="34"/>
      <c r="H54" s="34"/>
      <c r="I54" s="34"/>
      <c r="J54" s="34"/>
      <c r="K54" s="462" t="s">
        <v>12</v>
      </c>
      <c r="L54" s="463"/>
      <c r="M54" s="472" t="str">
        <f>IF($M$9="","",$M$9)</f>
        <v/>
      </c>
      <c r="N54" s="472"/>
      <c r="O54" s="472"/>
      <c r="P54" s="472"/>
      <c r="Q54" s="472"/>
      <c r="R54" s="472"/>
      <c r="S54" s="472"/>
      <c r="T54" s="472"/>
      <c r="U54" s="472"/>
      <c r="V54" s="472"/>
      <c r="W54" s="72"/>
      <c r="X54" s="74"/>
      <c r="Y54" s="74"/>
    </row>
    <row r="55" spans="1:26" s="41" customFormat="1" ht="18" customHeight="1">
      <c r="A55" s="455" t="str">
        <f>IF(ISTEXT($A$10),$A$10,"")</f>
        <v/>
      </c>
      <c r="B55" s="454"/>
      <c r="C55" s="456"/>
      <c r="D55" s="453" t="str">
        <f>$D$10</f>
        <v>銀行</v>
      </c>
      <c r="E55" s="456"/>
      <c r="F55" s="453" t="str">
        <f>IF(ISTEXT($F$10),$F$10,"")</f>
        <v/>
      </c>
      <c r="G55" s="454"/>
      <c r="H55" s="456"/>
      <c r="I55" s="453" t="s">
        <v>6</v>
      </c>
      <c r="J55" s="454"/>
      <c r="K55" s="462"/>
      <c r="L55" s="463"/>
      <c r="M55" s="472"/>
      <c r="N55" s="472"/>
      <c r="O55" s="472"/>
      <c r="P55" s="472"/>
      <c r="Q55" s="472"/>
      <c r="R55" s="472"/>
      <c r="S55" s="472"/>
      <c r="T55" s="472"/>
      <c r="U55" s="472"/>
      <c r="V55" s="472"/>
      <c r="W55" s="35" t="s">
        <v>13</v>
      </c>
      <c r="X55" s="74"/>
      <c r="Y55" s="74"/>
    </row>
    <row r="56" spans="1:26" s="41" customFormat="1" ht="18" customHeight="1">
      <c r="A56" s="455" t="s">
        <v>8</v>
      </c>
      <c r="B56" s="456"/>
      <c r="C56" s="457" t="str">
        <f>IF($C$11,$C$11,"")</f>
        <v/>
      </c>
      <c r="D56" s="458"/>
      <c r="E56" s="459"/>
      <c r="F56" s="453" t="s">
        <v>9</v>
      </c>
      <c r="G56" s="456"/>
      <c r="H56" s="460" t="str">
        <f>IF($H$11,$H$11,"")</f>
        <v/>
      </c>
      <c r="I56" s="461"/>
      <c r="J56" s="461"/>
      <c r="K56" s="462" t="s">
        <v>29</v>
      </c>
      <c r="L56" s="463"/>
      <c r="M56" s="463"/>
      <c r="N56" s="94" t="s">
        <v>127</v>
      </c>
      <c r="O56" s="473" t="str">
        <f>IF(O11="","",O11)</f>
        <v/>
      </c>
      <c r="P56" s="474"/>
      <c r="Q56" s="474"/>
      <c r="R56" s="474"/>
      <c r="S56" s="475" t="str">
        <f>IF(S11="","",S11)</f>
        <v>免税事業者</v>
      </c>
      <c r="T56" s="475"/>
      <c r="U56" s="475"/>
      <c r="V56" s="475"/>
      <c r="W56" s="476"/>
      <c r="X56" s="74"/>
      <c r="Y56" s="74"/>
    </row>
    <row r="57" spans="1:26" s="41" customFormat="1" ht="18" customHeight="1" thickBot="1">
      <c r="A57" s="443" t="s">
        <v>144</v>
      </c>
      <c r="B57" s="444"/>
      <c r="C57" s="445" t="str">
        <f>IF($C$12="","",$C$12)</f>
        <v/>
      </c>
      <c r="D57" s="446"/>
      <c r="E57" s="444"/>
      <c r="F57" s="449" t="s">
        <v>10</v>
      </c>
      <c r="G57" s="451"/>
      <c r="H57" s="449" t="str">
        <f>IF($H$12="","",IF($A$10="ゆうちょ",TEXT($H$12,"00000000"),TEXT($H$12,"0000000")))</f>
        <v/>
      </c>
      <c r="I57" s="451"/>
      <c r="J57" s="452"/>
      <c r="K57" s="447" t="s">
        <v>14</v>
      </c>
      <c r="L57" s="448"/>
      <c r="M57" s="448"/>
      <c r="N57" s="448" t="str">
        <f>IF($N$12="","",$N$12)</f>
        <v/>
      </c>
      <c r="O57" s="448"/>
      <c r="P57" s="448"/>
      <c r="Q57" s="448" t="s">
        <v>15</v>
      </c>
      <c r="R57" s="448"/>
      <c r="S57" s="448"/>
      <c r="T57" s="448" t="str">
        <f>IF($T$12="","",$T$12)</f>
        <v/>
      </c>
      <c r="U57" s="448"/>
      <c r="V57" s="448"/>
      <c r="W57" s="36"/>
      <c r="X57" s="74"/>
      <c r="Y57" s="74"/>
    </row>
    <row r="58" spans="1:26" s="41" customFormat="1" ht="12" customHeight="1">
      <c r="A58" s="427" t="s">
        <v>72</v>
      </c>
      <c r="B58" s="428"/>
      <c r="C58" s="428"/>
      <c r="D58" s="428"/>
      <c r="E58" s="428"/>
      <c r="F58" s="430" t="str">
        <f>IF($F$13="","",$F$13)</f>
        <v/>
      </c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1"/>
      <c r="X58" s="74"/>
      <c r="Y58" s="74"/>
    </row>
    <row r="59" spans="1:26" s="41" customFormat="1" ht="18" customHeight="1" thickBot="1">
      <c r="A59" s="432" t="s">
        <v>71</v>
      </c>
      <c r="B59" s="433"/>
      <c r="C59" s="433"/>
      <c r="D59" s="433"/>
      <c r="E59" s="433"/>
      <c r="F59" s="434" t="str">
        <f>IF($F$14="","",$F$14)</f>
        <v/>
      </c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5"/>
      <c r="X59" s="74"/>
      <c r="Y59" s="74"/>
    </row>
    <row r="60" spans="1:26" s="41" customFormat="1" ht="6" customHeight="1" thickBot="1">
      <c r="A60" s="68"/>
      <c r="B60" s="68"/>
      <c r="C60" s="68"/>
      <c r="D60" s="68"/>
      <c r="E60" s="68"/>
      <c r="F60" s="37"/>
      <c r="G60" s="37"/>
      <c r="H60" s="37"/>
      <c r="I60" s="37"/>
      <c r="J60" s="37"/>
      <c r="K60" s="37"/>
      <c r="L60" s="37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74"/>
      <c r="Y60" s="74"/>
    </row>
    <row r="61" spans="1:26" s="22" customFormat="1" ht="16.899999999999999" customHeight="1" thickBot="1">
      <c r="A61" s="436" t="s">
        <v>73</v>
      </c>
      <c r="B61" s="437"/>
      <c r="C61" s="437"/>
      <c r="D61" s="437"/>
      <c r="E61" s="437"/>
      <c r="F61" s="438" t="str">
        <f>IF($F$16="","",$F$16)</f>
        <v/>
      </c>
      <c r="G61" s="438"/>
      <c r="H61" s="438"/>
      <c r="I61" s="438"/>
      <c r="J61" s="439" t="s">
        <v>74</v>
      </c>
      <c r="K61" s="440"/>
      <c r="L61" s="440"/>
      <c r="M61" s="441"/>
      <c r="N61" s="438" t="str">
        <f>IF($N$16="","",$N$16)</f>
        <v/>
      </c>
      <c r="O61" s="438"/>
      <c r="P61" s="438"/>
      <c r="Q61" s="438"/>
      <c r="R61" s="438"/>
      <c r="S61" s="438"/>
      <c r="T61" s="438"/>
      <c r="U61" s="438"/>
      <c r="V61" s="438"/>
      <c r="W61" s="442"/>
      <c r="X61" s="20"/>
      <c r="Y61" s="20"/>
    </row>
    <row r="62" spans="1:26" s="22" customFormat="1" ht="21.6" customHeight="1">
      <c r="A62" s="425" t="s">
        <v>110</v>
      </c>
      <c r="B62" s="411"/>
      <c r="C62" s="411"/>
      <c r="D62" s="411"/>
      <c r="E62" s="411"/>
      <c r="F62" s="421" t="s">
        <v>76</v>
      </c>
      <c r="G62" s="426"/>
      <c r="H62" s="426"/>
      <c r="I62" s="421" t="s">
        <v>77</v>
      </c>
      <c r="J62" s="421"/>
      <c r="K62" s="421"/>
      <c r="L62" s="421" t="s">
        <v>78</v>
      </c>
      <c r="M62" s="421"/>
      <c r="N62" s="421"/>
      <c r="O62" s="421" t="s">
        <v>75</v>
      </c>
      <c r="P62" s="421"/>
      <c r="Q62" s="421"/>
      <c r="R62" s="421" t="s">
        <v>79</v>
      </c>
      <c r="S62" s="421"/>
      <c r="T62" s="421"/>
      <c r="U62" s="421" t="s">
        <v>80</v>
      </c>
      <c r="V62" s="421"/>
      <c r="W62" s="422"/>
      <c r="X62" s="20"/>
      <c r="Y62" s="20"/>
    </row>
    <row r="63" spans="1:26" s="22" customFormat="1" ht="15.6" customHeight="1">
      <c r="A63" s="423" t="str">
        <f>IF($A$18="","",$A$18)</f>
        <v/>
      </c>
      <c r="B63" s="424"/>
      <c r="C63" s="424"/>
      <c r="D63" s="424"/>
      <c r="E63" s="424"/>
      <c r="F63" s="359" t="str">
        <f>IF($F$18="","",$F$18)</f>
        <v/>
      </c>
      <c r="G63" s="338"/>
      <c r="H63" s="360"/>
      <c r="I63" s="359" t="str">
        <f>IF($I$18="","",$I$18)</f>
        <v/>
      </c>
      <c r="J63" s="338"/>
      <c r="K63" s="360"/>
      <c r="L63" s="359">
        <f>IF($L$18="","",$L$18)</f>
        <v>0</v>
      </c>
      <c r="M63" s="338"/>
      <c r="N63" s="360"/>
      <c r="O63" s="359" t="str">
        <f>IF($O$18="","",$O$18)</f>
        <v/>
      </c>
      <c r="P63" s="338"/>
      <c r="Q63" s="360"/>
      <c r="R63" s="359">
        <f>IF($R$18="","",$R$18)</f>
        <v>0</v>
      </c>
      <c r="S63" s="338"/>
      <c r="T63" s="360"/>
      <c r="U63" s="359">
        <f>IF($U$18="","",$U$18)</f>
        <v>0</v>
      </c>
      <c r="V63" s="338"/>
      <c r="W63" s="339"/>
      <c r="X63" s="20"/>
      <c r="Y63" s="20"/>
    </row>
    <row r="64" spans="1:26" s="22" customFormat="1" ht="15.6" customHeight="1" thickBot="1">
      <c r="A64" s="413" t="str">
        <f>IF($A$19="","",$A$19)</f>
        <v/>
      </c>
      <c r="B64" s="414"/>
      <c r="C64" s="414"/>
      <c r="D64" s="414"/>
      <c r="E64" s="415"/>
      <c r="F64" s="406" t="str">
        <f>IF($F$19="","",$F$19)</f>
        <v/>
      </c>
      <c r="G64" s="407"/>
      <c r="H64" s="416"/>
      <c r="I64" s="406" t="str">
        <f>IF($I$19="","",$I$19)</f>
        <v/>
      </c>
      <c r="J64" s="407"/>
      <c r="K64" s="416"/>
      <c r="L64" s="406">
        <f>IF($L$19="","",$L$19)</f>
        <v>0</v>
      </c>
      <c r="M64" s="407"/>
      <c r="N64" s="416"/>
      <c r="O64" s="406" t="str">
        <f>IF($O$19="","",$O$19)</f>
        <v/>
      </c>
      <c r="P64" s="407"/>
      <c r="Q64" s="416"/>
      <c r="R64" s="406">
        <f>IF($R$19="","",$R$19)</f>
        <v>0</v>
      </c>
      <c r="S64" s="407"/>
      <c r="T64" s="416"/>
      <c r="U64" s="406">
        <f>IF($U$19="","",$U$19)</f>
        <v>0</v>
      </c>
      <c r="V64" s="407"/>
      <c r="W64" s="408"/>
      <c r="X64" s="20"/>
      <c r="Y64" s="20"/>
    </row>
    <row r="65" spans="1:33" s="22" customFormat="1" ht="15.6" customHeight="1" thickBot="1">
      <c r="A65" s="42" t="s">
        <v>16</v>
      </c>
      <c r="B65" s="43"/>
      <c r="C65" s="43"/>
      <c r="D65" s="43"/>
      <c r="E65" s="43"/>
      <c r="F65" s="43"/>
      <c r="G65" s="43"/>
      <c r="H65" s="44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20"/>
      <c r="Y65" s="20"/>
    </row>
    <row r="66" spans="1:33" s="22" customFormat="1" ht="15.6" customHeight="1">
      <c r="A66" s="409" t="s">
        <v>17</v>
      </c>
      <c r="B66" s="410"/>
      <c r="C66" s="417" t="s">
        <v>31</v>
      </c>
      <c r="D66" s="418"/>
      <c r="E66" s="418"/>
      <c r="F66" s="418"/>
      <c r="G66" s="418"/>
      <c r="H66" s="418"/>
      <c r="I66" s="418"/>
      <c r="J66" s="418"/>
      <c r="K66" s="419" t="s">
        <v>126</v>
      </c>
      <c r="L66" s="420"/>
      <c r="M66" s="411" t="s">
        <v>18</v>
      </c>
      <c r="N66" s="411"/>
      <c r="O66" s="411"/>
      <c r="P66" s="411" t="s">
        <v>19</v>
      </c>
      <c r="Q66" s="411"/>
      <c r="R66" s="411" t="s">
        <v>20</v>
      </c>
      <c r="S66" s="411"/>
      <c r="T66" s="411"/>
      <c r="U66" s="411" t="s">
        <v>21</v>
      </c>
      <c r="V66" s="411"/>
      <c r="W66" s="412"/>
      <c r="X66" s="20"/>
      <c r="Y66" s="20"/>
    </row>
    <row r="67" spans="1:33" s="22" customFormat="1" ht="15.6" customHeight="1">
      <c r="A67" s="395" t="str">
        <f>IF($A$22="","",$A$22)</f>
        <v/>
      </c>
      <c r="B67" s="396"/>
      <c r="C67" s="403" t="str">
        <f>IF($C$22="","",$C$22)</f>
        <v>　契 約 工 事 計　（別紙のとおり）</v>
      </c>
      <c r="D67" s="404"/>
      <c r="E67" s="404"/>
      <c r="F67" s="404"/>
      <c r="G67" s="404"/>
      <c r="H67" s="404"/>
      <c r="I67" s="404"/>
      <c r="J67" s="404"/>
      <c r="K67" s="399">
        <f>IF($K$22="","",$K$22)</f>
        <v>0.1</v>
      </c>
      <c r="L67" s="400"/>
      <c r="M67" s="401">
        <f>IF($M$22="","",$M$22)</f>
        <v>1</v>
      </c>
      <c r="N67" s="401"/>
      <c r="O67" s="401"/>
      <c r="P67" s="402" t="str">
        <f>IF($P$22="","",$P$22)</f>
        <v>式</v>
      </c>
      <c r="Q67" s="402"/>
      <c r="R67" s="498">
        <f>IF($R$22="","",$R$22)</f>
        <v>0</v>
      </c>
      <c r="S67" s="499"/>
      <c r="T67" s="500"/>
      <c r="U67" s="495">
        <f>IF($U$22="","",$U$22)</f>
        <v>0</v>
      </c>
      <c r="V67" s="496"/>
      <c r="W67" s="497"/>
      <c r="X67" s="20"/>
      <c r="Y67" s="20"/>
    </row>
    <row r="68" spans="1:33" s="22" customFormat="1" ht="15.6" customHeight="1">
      <c r="A68" s="395" t="str">
        <f>IF($A$23="","",$A$23)</f>
        <v/>
      </c>
      <c r="B68" s="396"/>
      <c r="C68" s="397" t="str">
        <f>IF($C$23="","",$C$23)</f>
        <v/>
      </c>
      <c r="D68" s="398"/>
      <c r="E68" s="398"/>
      <c r="F68" s="398"/>
      <c r="G68" s="398"/>
      <c r="H68" s="398"/>
      <c r="I68" s="398"/>
      <c r="J68" s="398"/>
      <c r="K68" s="399" t="str">
        <f>IF($K$23="","",$K$23)</f>
        <v/>
      </c>
      <c r="L68" s="400"/>
      <c r="M68" s="401" t="str">
        <f>IF($M$23="","",$M$23)</f>
        <v/>
      </c>
      <c r="N68" s="401"/>
      <c r="O68" s="401"/>
      <c r="P68" s="402" t="str">
        <f>IF($P$23="","",$P$23)</f>
        <v/>
      </c>
      <c r="Q68" s="402"/>
      <c r="R68" s="492" t="str">
        <f>IF($R$23="","",$R$23)</f>
        <v/>
      </c>
      <c r="S68" s="493"/>
      <c r="T68" s="494"/>
      <c r="U68" s="495">
        <f>IF($U$23="","",$U$23)</f>
        <v>0</v>
      </c>
      <c r="V68" s="496"/>
      <c r="W68" s="497"/>
      <c r="X68" s="20"/>
      <c r="Y68" s="20"/>
    </row>
    <row r="69" spans="1:33" s="22" customFormat="1" ht="15.6" customHeight="1">
      <c r="A69" s="395" t="str">
        <f>IF($A$24="","",$A$24)</f>
        <v/>
      </c>
      <c r="B69" s="396"/>
      <c r="C69" s="397" t="str">
        <f>IF($C$24="","",$C$24)</f>
        <v/>
      </c>
      <c r="D69" s="398"/>
      <c r="E69" s="398"/>
      <c r="F69" s="398"/>
      <c r="G69" s="398"/>
      <c r="H69" s="398"/>
      <c r="I69" s="398"/>
      <c r="J69" s="398"/>
      <c r="K69" s="399" t="str">
        <f>IF($K$24="","",$K$24)</f>
        <v/>
      </c>
      <c r="L69" s="400"/>
      <c r="M69" s="401" t="str">
        <f>IF($M$24="","",$M$24)</f>
        <v/>
      </c>
      <c r="N69" s="401"/>
      <c r="O69" s="401"/>
      <c r="P69" s="402" t="str">
        <f>IF($P$24="","",$P$24)</f>
        <v/>
      </c>
      <c r="Q69" s="402"/>
      <c r="R69" s="492" t="str">
        <f>IF($R$24="","",$R$24)</f>
        <v/>
      </c>
      <c r="S69" s="493"/>
      <c r="T69" s="494"/>
      <c r="U69" s="495">
        <f>IF($U$24="","",$U$24)</f>
        <v>0</v>
      </c>
      <c r="V69" s="496"/>
      <c r="W69" s="497"/>
      <c r="X69" s="20"/>
      <c r="Y69" s="20"/>
    </row>
    <row r="70" spans="1:33" s="22" customFormat="1" ht="15.6" customHeight="1">
      <c r="A70" s="395" t="str">
        <f>IF($A$25="","",$A$25)</f>
        <v/>
      </c>
      <c r="B70" s="396"/>
      <c r="C70" s="397" t="str">
        <f>IF($C$25="","",$C$25)</f>
        <v/>
      </c>
      <c r="D70" s="398"/>
      <c r="E70" s="398"/>
      <c r="F70" s="398"/>
      <c r="G70" s="398"/>
      <c r="H70" s="398"/>
      <c r="I70" s="398"/>
      <c r="J70" s="398"/>
      <c r="K70" s="399" t="str">
        <f>IF($K$25="","",$K$25)</f>
        <v/>
      </c>
      <c r="L70" s="400"/>
      <c r="M70" s="401" t="str">
        <f>IF($M$25="","",$M$25)</f>
        <v/>
      </c>
      <c r="N70" s="401"/>
      <c r="O70" s="401"/>
      <c r="P70" s="402" t="str">
        <f>IF($P$25="","",$P$25)</f>
        <v/>
      </c>
      <c r="Q70" s="402"/>
      <c r="R70" s="492" t="str">
        <f>IF($R$25="","",$R$25)</f>
        <v/>
      </c>
      <c r="S70" s="493"/>
      <c r="T70" s="494"/>
      <c r="U70" s="393">
        <f>IF($U$25="","",$U$25)</f>
        <v>0</v>
      </c>
      <c r="V70" s="393"/>
      <c r="W70" s="394"/>
      <c r="X70" s="20"/>
      <c r="Y70" s="20"/>
      <c r="AG70" s="88"/>
    </row>
    <row r="71" spans="1:33" s="22" customFormat="1" ht="15.6" customHeight="1">
      <c r="A71" s="395" t="str">
        <f>IF($A$26="","",$A$26)</f>
        <v/>
      </c>
      <c r="B71" s="396"/>
      <c r="C71" s="397" t="str">
        <f>IF($C$26="","",$C$26)</f>
        <v/>
      </c>
      <c r="D71" s="398"/>
      <c r="E71" s="398"/>
      <c r="F71" s="398"/>
      <c r="G71" s="398"/>
      <c r="H71" s="398"/>
      <c r="I71" s="398"/>
      <c r="J71" s="398"/>
      <c r="K71" s="399" t="str">
        <f>IF($K$26="","",$K$26)</f>
        <v/>
      </c>
      <c r="L71" s="400"/>
      <c r="M71" s="401" t="str">
        <f>IF($M$26="","",$M$26)</f>
        <v/>
      </c>
      <c r="N71" s="401"/>
      <c r="O71" s="401"/>
      <c r="P71" s="402" t="str">
        <f>IF($P$26="","",$P$26)</f>
        <v/>
      </c>
      <c r="Q71" s="402"/>
      <c r="R71" s="492" t="str">
        <f>IF($R$26="","",$R$26)</f>
        <v/>
      </c>
      <c r="S71" s="493"/>
      <c r="T71" s="494"/>
      <c r="U71" s="393">
        <f>IF($U$26="","",$U$26)</f>
        <v>0</v>
      </c>
      <c r="V71" s="393"/>
      <c r="W71" s="394"/>
      <c r="X71" s="20"/>
      <c r="Y71" s="20"/>
    </row>
    <row r="72" spans="1:33" s="22" customFormat="1" ht="15.6" customHeight="1">
      <c r="A72" s="395" t="str">
        <f>IF($A$27="","",$A$27)</f>
        <v/>
      </c>
      <c r="B72" s="396"/>
      <c r="C72" s="397" t="str">
        <f>IF($C$27="","",$C$27)</f>
        <v/>
      </c>
      <c r="D72" s="398"/>
      <c r="E72" s="398"/>
      <c r="F72" s="398"/>
      <c r="G72" s="398"/>
      <c r="H72" s="398"/>
      <c r="I72" s="398"/>
      <c r="J72" s="398"/>
      <c r="K72" s="399" t="str">
        <f>IF($K$27="","",$K$27)</f>
        <v/>
      </c>
      <c r="L72" s="400"/>
      <c r="M72" s="401" t="str">
        <f>IF($M$27="","",$M$27)</f>
        <v/>
      </c>
      <c r="N72" s="401"/>
      <c r="O72" s="401"/>
      <c r="P72" s="402" t="str">
        <f>IF($P$27="","",$P$27)</f>
        <v/>
      </c>
      <c r="Q72" s="402"/>
      <c r="R72" s="492" t="str">
        <f>IF($R$27="","",$R$27)</f>
        <v/>
      </c>
      <c r="S72" s="493"/>
      <c r="T72" s="494"/>
      <c r="U72" s="393">
        <f>IF($U$27="","",$U$27)</f>
        <v>0</v>
      </c>
      <c r="V72" s="393"/>
      <c r="W72" s="394"/>
      <c r="X72" s="20"/>
      <c r="Y72" s="20"/>
    </row>
    <row r="73" spans="1:33" s="22" customFormat="1" ht="15.6" customHeight="1" thickBot="1">
      <c r="A73" s="21"/>
      <c r="B73" s="2"/>
      <c r="C73" s="372"/>
      <c r="D73" s="373"/>
      <c r="E73" s="373"/>
      <c r="F73" s="373"/>
      <c r="G73" s="373"/>
      <c r="H73" s="373"/>
      <c r="I73" s="373"/>
      <c r="J73" s="373"/>
      <c r="K73" s="373"/>
      <c r="L73" s="374"/>
      <c r="M73" s="491"/>
      <c r="N73" s="491"/>
      <c r="O73" s="491"/>
      <c r="P73" s="375"/>
      <c r="Q73" s="375"/>
      <c r="R73" s="376" t="s">
        <v>28</v>
      </c>
      <c r="S73" s="376"/>
      <c r="T73" s="376"/>
      <c r="U73" s="377">
        <f>SUM($U$67:$W$72)</f>
        <v>0</v>
      </c>
      <c r="V73" s="378"/>
      <c r="W73" s="379"/>
      <c r="X73" s="20"/>
      <c r="Y73" s="95"/>
    </row>
    <row r="74" spans="1:33" s="22" customFormat="1" ht="15.6" customHeight="1">
      <c r="B74" s="1"/>
      <c r="C74" s="3"/>
      <c r="D74" s="4"/>
      <c r="E74" s="380" t="str">
        <f>IF($E$29="","",$E$29)</f>
        <v/>
      </c>
      <c r="F74" s="381"/>
      <c r="G74" s="382" t="s">
        <v>48</v>
      </c>
      <c r="H74" s="383"/>
      <c r="I74" s="384" t="s">
        <v>47</v>
      </c>
      <c r="J74" s="385"/>
      <c r="K74" s="386">
        <f>IF($K$29="","",$K$29)</f>
        <v>0</v>
      </c>
      <c r="L74" s="387"/>
      <c r="M74" s="388"/>
      <c r="N74" s="389" t="s">
        <v>27</v>
      </c>
      <c r="O74" s="390"/>
      <c r="P74" s="386">
        <f>IF($P$29="","",$P$29)</f>
        <v>0</v>
      </c>
      <c r="Q74" s="387"/>
      <c r="R74" s="387"/>
      <c r="S74" s="389" t="s">
        <v>44</v>
      </c>
      <c r="T74" s="391"/>
      <c r="U74" s="387">
        <f>IF($U$29="","",$U$29)</f>
        <v>0</v>
      </c>
      <c r="V74" s="387"/>
      <c r="W74" s="392"/>
      <c r="X74" s="20"/>
      <c r="Y74" s="20"/>
      <c r="AD74" s="1"/>
    </row>
    <row r="75" spans="1:33" s="22" customFormat="1" ht="15.6" customHeight="1">
      <c r="B75" s="1"/>
      <c r="C75" s="3"/>
      <c r="D75" s="5"/>
      <c r="E75" s="353" t="str">
        <f>IF($E$30="","",$E$30)</f>
        <v/>
      </c>
      <c r="F75" s="354"/>
      <c r="G75" s="355" t="s">
        <v>48</v>
      </c>
      <c r="H75" s="356"/>
      <c r="I75" s="357" t="s">
        <v>47</v>
      </c>
      <c r="J75" s="358"/>
      <c r="K75" s="359">
        <f>IF($K$30="","",$K$30)</f>
        <v>0</v>
      </c>
      <c r="L75" s="338"/>
      <c r="M75" s="360"/>
      <c r="N75" s="361" t="s">
        <v>27</v>
      </c>
      <c r="O75" s="362"/>
      <c r="P75" s="359">
        <f>IF($P$30="","",$P$30)</f>
        <v>0</v>
      </c>
      <c r="Q75" s="338"/>
      <c r="R75" s="338"/>
      <c r="S75" s="361" t="s">
        <v>44</v>
      </c>
      <c r="T75" s="363"/>
      <c r="U75" s="338">
        <f>IF($U$30="","",$U$30)</f>
        <v>0</v>
      </c>
      <c r="V75" s="338"/>
      <c r="W75" s="339"/>
      <c r="X75" s="20"/>
      <c r="Y75" s="20"/>
      <c r="AD75" s="1"/>
    </row>
    <row r="76" spans="1:33" s="22" customFormat="1" ht="15.6" customHeight="1" thickBot="1">
      <c r="B76" s="20"/>
      <c r="C76" s="23"/>
      <c r="D76" s="24"/>
      <c r="E76" s="340" t="str">
        <f>IF($E$31="","",$E$31)</f>
        <v/>
      </c>
      <c r="F76" s="341"/>
      <c r="G76" s="342" t="s">
        <v>48</v>
      </c>
      <c r="H76" s="343"/>
      <c r="I76" s="344" t="s">
        <v>47</v>
      </c>
      <c r="J76" s="345"/>
      <c r="K76" s="346">
        <f>IF($K$31="","",$K$31)</f>
        <v>0</v>
      </c>
      <c r="L76" s="347"/>
      <c r="M76" s="348"/>
      <c r="N76" s="349" t="s">
        <v>27</v>
      </c>
      <c r="O76" s="350"/>
      <c r="P76" s="346">
        <f>IF($P$31="","",$P$31)</f>
        <v>0</v>
      </c>
      <c r="Q76" s="347"/>
      <c r="R76" s="347"/>
      <c r="S76" s="349" t="s">
        <v>44</v>
      </c>
      <c r="T76" s="351"/>
      <c r="U76" s="347">
        <f>IF($U$31="","",$U$31)</f>
        <v>0</v>
      </c>
      <c r="V76" s="347"/>
      <c r="W76" s="352"/>
      <c r="X76" s="20"/>
      <c r="Y76" s="20"/>
      <c r="AD76" s="20"/>
    </row>
    <row r="77" spans="1:33" s="22" customFormat="1" ht="15.6" customHeight="1" thickTop="1" thickBot="1">
      <c r="B77" s="20"/>
      <c r="C77" s="23"/>
      <c r="D77" s="24"/>
      <c r="E77" s="369" t="s">
        <v>136</v>
      </c>
      <c r="F77" s="370"/>
      <c r="G77" s="370"/>
      <c r="H77" s="371"/>
      <c r="I77" s="364" t="s">
        <v>28</v>
      </c>
      <c r="J77" s="365"/>
      <c r="K77" s="366">
        <f>IF($K$32="","",$K$32)</f>
        <v>0</v>
      </c>
      <c r="L77" s="336"/>
      <c r="M77" s="367"/>
      <c r="N77" s="364" t="s">
        <v>28</v>
      </c>
      <c r="O77" s="365"/>
      <c r="P77" s="366">
        <f>IF($P$32="","",$P$32)</f>
        <v>0</v>
      </c>
      <c r="Q77" s="336"/>
      <c r="R77" s="336"/>
      <c r="S77" s="364" t="s">
        <v>26</v>
      </c>
      <c r="T77" s="368"/>
      <c r="U77" s="336">
        <f>IF($U$32="","",$U$32)</f>
        <v>0</v>
      </c>
      <c r="V77" s="336"/>
      <c r="W77" s="337"/>
      <c r="X77" s="20"/>
      <c r="Y77" s="92"/>
    </row>
    <row r="78" spans="1:33" s="22" customFormat="1" ht="7.5" customHeight="1">
      <c r="B78" s="20"/>
      <c r="C78" s="23"/>
      <c r="D78" s="38"/>
      <c r="E78" s="38"/>
      <c r="F78" s="38"/>
      <c r="G78" s="11"/>
      <c r="H78" s="11"/>
      <c r="I78" s="13"/>
      <c r="J78" s="13"/>
      <c r="K78" s="14"/>
      <c r="L78" s="14"/>
      <c r="M78" s="14"/>
      <c r="N78" s="13"/>
      <c r="O78" s="13"/>
      <c r="P78" s="14"/>
      <c r="Q78" s="14"/>
      <c r="R78" s="14"/>
      <c r="S78" s="13"/>
      <c r="T78" s="13"/>
      <c r="U78" s="14"/>
      <c r="V78" s="14"/>
      <c r="W78" s="69"/>
      <c r="X78" s="20"/>
      <c r="Y78" s="92"/>
    </row>
    <row r="79" spans="1:33" s="22" customFormat="1" ht="18" customHeight="1" thickBot="1">
      <c r="A79" s="317" t="s">
        <v>88</v>
      </c>
      <c r="B79" s="314"/>
      <c r="C79" s="317"/>
      <c r="D79" s="313"/>
      <c r="E79" s="313"/>
      <c r="F79" s="313"/>
      <c r="G79" s="314"/>
      <c r="H79" s="328" t="s">
        <v>22</v>
      </c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9"/>
    </row>
    <row r="80" spans="1:33" s="22" customFormat="1" ht="18" customHeight="1" thickTop="1">
      <c r="A80" s="330" t="s">
        <v>23</v>
      </c>
      <c r="B80" s="331"/>
      <c r="C80" s="317" t="s">
        <v>89</v>
      </c>
      <c r="D80" s="313"/>
      <c r="E80" s="313"/>
      <c r="F80" s="313"/>
      <c r="G80" s="96" t="s">
        <v>91</v>
      </c>
      <c r="H80" s="332"/>
      <c r="I80" s="333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</row>
    <row r="81" spans="1:26" s="22" customFormat="1" ht="18" customHeight="1">
      <c r="A81" s="330"/>
      <c r="B81" s="331"/>
      <c r="C81" s="317" t="s">
        <v>90</v>
      </c>
      <c r="D81" s="313"/>
      <c r="E81" s="313"/>
      <c r="F81" s="313"/>
      <c r="G81" s="96" t="s">
        <v>91</v>
      </c>
      <c r="H81" s="334"/>
      <c r="I81" s="335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</row>
    <row r="82" spans="1:26" s="22" customFormat="1" ht="7.5" customHeight="1">
      <c r="A82" s="97"/>
      <c r="B82" s="97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</row>
    <row r="83" spans="1:26" s="22" customFormat="1" ht="22.5" customHeight="1" thickBot="1">
      <c r="A83" s="317" t="s">
        <v>92</v>
      </c>
      <c r="B83" s="314"/>
      <c r="C83" s="99"/>
      <c r="D83" s="100"/>
      <c r="E83" s="100"/>
      <c r="F83" s="100"/>
      <c r="G83" s="100"/>
      <c r="H83" s="101"/>
      <c r="I83" s="318" t="s">
        <v>32</v>
      </c>
      <c r="J83" s="318"/>
      <c r="K83" s="102"/>
      <c r="L83" s="102"/>
      <c r="M83" s="102"/>
      <c r="N83" s="102"/>
      <c r="O83" s="319" t="s">
        <v>5</v>
      </c>
      <c r="P83" s="320"/>
      <c r="Q83" s="321"/>
      <c r="R83" s="103"/>
      <c r="S83" s="103"/>
      <c r="T83" s="103"/>
      <c r="U83" s="103" t="s">
        <v>35</v>
      </c>
      <c r="V83" s="103"/>
      <c r="W83" s="96"/>
    </row>
    <row r="84" spans="1:26" s="22" customFormat="1" ht="22.5" customHeight="1" thickTop="1" thickBot="1">
      <c r="A84" s="317" t="s">
        <v>93</v>
      </c>
      <c r="B84" s="314"/>
      <c r="C84" s="315" t="s">
        <v>24</v>
      </c>
      <c r="D84" s="322"/>
      <c r="E84" s="322"/>
      <c r="F84" s="322"/>
      <c r="G84" s="322"/>
      <c r="H84" s="323" t="s">
        <v>1</v>
      </c>
      <c r="I84" s="324"/>
      <c r="J84" s="324"/>
      <c r="K84" s="324"/>
      <c r="L84" s="246" t="str">
        <f t="shared" ref="L84:Q84" si="2">IF(K38="","",K38)</f>
        <v/>
      </c>
      <c r="M84" s="104" t="str">
        <f t="shared" si="2"/>
        <v/>
      </c>
      <c r="N84" s="104" t="str">
        <f t="shared" si="2"/>
        <v/>
      </c>
      <c r="O84" s="104" t="str">
        <f t="shared" si="2"/>
        <v/>
      </c>
      <c r="P84" s="104" t="str">
        <f t="shared" si="2"/>
        <v/>
      </c>
      <c r="Q84" s="105" t="str">
        <f t="shared" si="2"/>
        <v/>
      </c>
      <c r="R84" s="313" t="s">
        <v>30</v>
      </c>
      <c r="S84" s="313"/>
      <c r="T84" s="313"/>
      <c r="U84" s="313"/>
      <c r="V84" s="313"/>
      <c r="W84" s="314"/>
    </row>
    <row r="85" spans="1:26" s="22" customFormat="1" ht="22.5" customHeight="1" thickTop="1">
      <c r="A85" s="315"/>
      <c r="B85" s="316"/>
      <c r="C85" s="106"/>
      <c r="D85" s="107"/>
      <c r="E85" s="108"/>
      <c r="F85" s="108"/>
      <c r="G85" s="109"/>
      <c r="H85" s="110" t="s">
        <v>25</v>
      </c>
      <c r="I85" s="111"/>
      <c r="J85" s="112"/>
      <c r="K85" s="98"/>
      <c r="L85" s="111"/>
      <c r="M85" s="112"/>
      <c r="N85" s="113"/>
      <c r="O85" s="98"/>
      <c r="P85" s="112"/>
      <c r="Q85" s="113"/>
      <c r="R85" s="114"/>
      <c r="S85" s="103"/>
      <c r="T85" s="103"/>
      <c r="U85" s="103"/>
      <c r="V85" s="103"/>
      <c r="W85" s="96"/>
    </row>
    <row r="86" spans="1:26" s="22" customFormat="1" ht="22.5" customHeight="1">
      <c r="A86" s="315"/>
      <c r="B86" s="316"/>
      <c r="C86" s="106"/>
      <c r="D86" s="107"/>
      <c r="E86" s="108"/>
      <c r="F86" s="108"/>
      <c r="G86" s="109"/>
      <c r="H86" s="115" t="s">
        <v>25</v>
      </c>
      <c r="I86" s="114"/>
      <c r="J86" s="100"/>
      <c r="K86" s="103"/>
      <c r="L86" s="114"/>
      <c r="M86" s="100"/>
      <c r="N86" s="96"/>
      <c r="O86" s="103"/>
      <c r="P86" s="100"/>
      <c r="Q86" s="96"/>
      <c r="R86" s="114"/>
      <c r="S86" s="103"/>
      <c r="T86" s="103"/>
      <c r="U86" s="103"/>
      <c r="V86" s="103"/>
      <c r="W86" s="96"/>
    </row>
    <row r="87" spans="1:26" s="22" customFormat="1" ht="22.5" customHeight="1">
      <c r="A87" s="315"/>
      <c r="B87" s="316"/>
      <c r="C87" s="106"/>
      <c r="D87" s="107"/>
      <c r="E87" s="108"/>
      <c r="F87" s="108"/>
      <c r="G87" s="109"/>
      <c r="H87" s="115" t="s">
        <v>25</v>
      </c>
      <c r="I87" s="114"/>
      <c r="J87" s="100"/>
      <c r="K87" s="103"/>
      <c r="L87" s="114"/>
      <c r="M87" s="100"/>
      <c r="N87" s="96"/>
      <c r="O87" s="103"/>
      <c r="P87" s="100"/>
      <c r="Q87" s="96"/>
      <c r="R87" s="114"/>
      <c r="S87" s="103"/>
      <c r="T87" s="103"/>
      <c r="U87" s="103"/>
      <c r="V87" s="103"/>
      <c r="W87" s="96"/>
    </row>
    <row r="88" spans="1:26" s="22" customFormat="1" ht="22.5" customHeight="1">
      <c r="A88" s="315"/>
      <c r="B88" s="316"/>
      <c r="C88" s="106"/>
      <c r="D88" s="107"/>
      <c r="E88" s="108"/>
      <c r="F88" s="108"/>
      <c r="G88" s="109"/>
      <c r="H88" s="115" t="s">
        <v>25</v>
      </c>
      <c r="I88" s="114"/>
      <c r="J88" s="100"/>
      <c r="K88" s="103"/>
      <c r="L88" s="114"/>
      <c r="M88" s="100"/>
      <c r="N88" s="96"/>
      <c r="O88" s="103"/>
      <c r="P88" s="100"/>
      <c r="Q88" s="96"/>
      <c r="R88" s="114"/>
      <c r="S88" s="103"/>
      <c r="T88" s="103"/>
      <c r="U88" s="103"/>
      <c r="V88" s="103"/>
      <c r="W88" s="96"/>
      <c r="Y88" s="41"/>
    </row>
    <row r="89" spans="1:26" s="22" customFormat="1" ht="22.5" customHeight="1">
      <c r="A89" s="116"/>
      <c r="B89" s="116"/>
      <c r="C89" s="117"/>
      <c r="D89" s="117"/>
      <c r="E89" s="117"/>
      <c r="F89" s="117"/>
      <c r="G89" s="118"/>
      <c r="H89" s="115" t="s">
        <v>26</v>
      </c>
      <c r="I89" s="114"/>
      <c r="J89" s="100"/>
      <c r="K89" s="103"/>
      <c r="L89" s="114"/>
      <c r="M89" s="100"/>
      <c r="N89" s="96"/>
      <c r="O89" s="103"/>
      <c r="P89" s="100"/>
      <c r="Q89" s="96"/>
      <c r="R89" s="114"/>
      <c r="S89" s="103"/>
      <c r="T89" s="103"/>
      <c r="U89" s="103"/>
      <c r="V89" s="103"/>
      <c r="W89" s="96"/>
      <c r="Y89" s="41"/>
    </row>
    <row r="90" spans="1:26" s="41" customFormat="1" ht="21" customHeight="1">
      <c r="A90" s="487" t="s">
        <v>36</v>
      </c>
      <c r="B90" s="487"/>
      <c r="C90" s="487"/>
      <c r="D90" s="487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</row>
    <row r="91" spans="1:26" s="41" customFormat="1" ht="15.6" customHeight="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488" t="s">
        <v>145</v>
      </c>
      <c r="Q91" s="488"/>
      <c r="R91" s="203" t="str">
        <f>IF($R$2="","",$R$2)</f>
        <v/>
      </c>
      <c r="S91" s="68" t="s">
        <v>2</v>
      </c>
      <c r="T91" s="203" t="str">
        <f>IF($T$2="","",$T$2)</f>
        <v/>
      </c>
      <c r="U91" s="68" t="s">
        <v>3</v>
      </c>
      <c r="V91" s="203" t="str">
        <f>IF($V$2="","",$V$2)</f>
        <v/>
      </c>
      <c r="W91" s="68" t="s">
        <v>4</v>
      </c>
    </row>
    <row r="92" spans="1:26" s="41" customFormat="1" ht="15" customHeight="1">
      <c r="A92" s="477">
        <f>$A$3</f>
        <v>0</v>
      </c>
      <c r="B92" s="477"/>
      <c r="C92" s="477"/>
      <c r="D92" s="477"/>
      <c r="E92" s="477"/>
      <c r="F92" s="477"/>
      <c r="G92" s="477"/>
      <c r="H92" s="477"/>
      <c r="I92" s="477"/>
      <c r="J92" s="478" t="s">
        <v>69</v>
      </c>
      <c r="K92" s="478"/>
      <c r="L92" s="68"/>
      <c r="M92" s="68"/>
      <c r="N92" s="68"/>
      <c r="O92" s="68"/>
      <c r="P92" s="68"/>
      <c r="Q92" s="68"/>
      <c r="R92" s="68"/>
      <c r="S92" s="68"/>
      <c r="T92" s="68"/>
      <c r="U92" s="479"/>
      <c r="V92" s="479"/>
      <c r="W92" s="479"/>
      <c r="X92" s="74"/>
      <c r="Y92" s="74"/>
    </row>
    <row r="93" spans="1:26" s="41" customFormat="1" ht="3" customHeight="1">
      <c r="A93" s="15"/>
      <c r="B93" s="15"/>
      <c r="C93" s="15"/>
      <c r="D93" s="15"/>
      <c r="E93" s="15"/>
      <c r="F93" s="15"/>
      <c r="G93" s="15"/>
      <c r="H93" s="15"/>
      <c r="I93" s="15"/>
      <c r="J93" s="68"/>
      <c r="K93" s="68"/>
      <c r="L93" s="68"/>
      <c r="M93" s="68"/>
      <c r="N93" s="68"/>
      <c r="O93" s="68"/>
      <c r="P93" s="68"/>
      <c r="Q93" s="68"/>
      <c r="R93" s="68"/>
      <c r="S93" s="479" t="s">
        <v>45</v>
      </c>
      <c r="T93" s="479"/>
      <c r="U93" s="479"/>
      <c r="V93" s="479"/>
      <c r="W93" s="479"/>
      <c r="X93" s="74"/>
      <c r="Y93" s="74"/>
    </row>
    <row r="94" spans="1:26" s="41" customFormat="1" ht="18.600000000000001" customHeight="1" thickBot="1">
      <c r="A94" s="16" t="s">
        <v>33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480"/>
      <c r="T94" s="480"/>
      <c r="U94" s="480"/>
      <c r="V94" s="480"/>
      <c r="W94" s="480"/>
      <c r="X94" s="68"/>
      <c r="Y94" s="74"/>
      <c r="Z94" s="74"/>
    </row>
    <row r="95" spans="1:26" s="41" customFormat="1" ht="18" customHeight="1">
      <c r="A95" s="481" t="s">
        <v>34</v>
      </c>
      <c r="B95" s="482"/>
      <c r="C95" s="482"/>
      <c r="D95" s="482"/>
      <c r="E95" s="482"/>
      <c r="F95" s="482"/>
      <c r="G95" s="482"/>
      <c r="H95" s="482"/>
      <c r="I95" s="482"/>
      <c r="J95" s="482"/>
      <c r="K95" s="490" t="s">
        <v>7</v>
      </c>
      <c r="L95" s="484"/>
      <c r="M95" s="485" t="str">
        <f>IF($M$6="","",$M$6)</f>
        <v/>
      </c>
      <c r="N95" s="485"/>
      <c r="O95" s="485"/>
      <c r="P95" s="485"/>
      <c r="Q95" s="485"/>
      <c r="R95" s="485"/>
      <c r="S95" s="485"/>
      <c r="T95" s="485"/>
      <c r="U95" s="485"/>
      <c r="V95" s="485"/>
      <c r="W95" s="486"/>
      <c r="X95" s="74"/>
      <c r="Y95" s="74"/>
    </row>
    <row r="96" spans="1:26" s="41" customFormat="1" ht="28.5" customHeight="1" thickBot="1">
      <c r="A96" s="464" t="str">
        <f>IF($A$7,$A$7,"")</f>
        <v/>
      </c>
      <c r="B96" s="465"/>
      <c r="C96" s="465"/>
      <c r="D96" s="465"/>
      <c r="E96" s="465"/>
      <c r="F96" s="465"/>
      <c r="G96" s="465"/>
      <c r="H96" s="465"/>
      <c r="I96" s="465"/>
      <c r="J96" s="465"/>
      <c r="K96" s="462" t="s">
        <v>11</v>
      </c>
      <c r="L96" s="463"/>
      <c r="M96" s="466" t="str">
        <f>IF($M$7="","",$M$7)</f>
        <v/>
      </c>
      <c r="N96" s="466"/>
      <c r="O96" s="466"/>
      <c r="P96" s="466"/>
      <c r="Q96" s="466"/>
      <c r="R96" s="466"/>
      <c r="S96" s="466"/>
      <c r="T96" s="466"/>
      <c r="U96" s="466"/>
      <c r="V96" s="466"/>
      <c r="W96" s="467"/>
      <c r="X96" s="68"/>
      <c r="Y96" s="74"/>
      <c r="Z96" s="74"/>
    </row>
    <row r="97" spans="1:25" s="41" customFormat="1" ht="17.45" customHeight="1">
      <c r="A97" s="468" t="s">
        <v>170</v>
      </c>
      <c r="B97" s="469"/>
      <c r="C97" s="469"/>
      <c r="D97" s="469"/>
      <c r="E97" s="17"/>
      <c r="F97" s="17"/>
      <c r="G97" s="17"/>
      <c r="H97" s="17"/>
      <c r="I97" s="17"/>
      <c r="J97" s="17"/>
      <c r="K97" s="70"/>
      <c r="L97" s="71"/>
      <c r="M97" s="466" t="str">
        <f>IF($M$8="","",$M$8)</f>
        <v/>
      </c>
      <c r="N97" s="466"/>
      <c r="O97" s="466"/>
      <c r="P97" s="466"/>
      <c r="Q97" s="466"/>
      <c r="R97" s="466"/>
      <c r="S97" s="466"/>
      <c r="T97" s="466"/>
      <c r="U97" s="466"/>
      <c r="V97" s="466"/>
      <c r="W97" s="467"/>
      <c r="X97" s="74"/>
      <c r="Y97" s="74"/>
    </row>
    <row r="98" spans="1:25" s="41" customFormat="1" ht="7.5" customHeight="1">
      <c r="A98" s="470"/>
      <c r="B98" s="471"/>
      <c r="C98" s="471"/>
      <c r="D98" s="471"/>
      <c r="E98" s="34"/>
      <c r="F98" s="34"/>
      <c r="G98" s="39"/>
      <c r="H98" s="34"/>
      <c r="I98" s="34"/>
      <c r="J98" s="34"/>
      <c r="K98" s="462" t="s">
        <v>12</v>
      </c>
      <c r="L98" s="463"/>
      <c r="M98" s="472" t="str">
        <f>IF($M$9="","",$M$9)</f>
        <v/>
      </c>
      <c r="N98" s="472"/>
      <c r="O98" s="472"/>
      <c r="P98" s="472"/>
      <c r="Q98" s="472"/>
      <c r="R98" s="472"/>
      <c r="S98" s="472"/>
      <c r="T98" s="472"/>
      <c r="U98" s="472"/>
      <c r="V98" s="472"/>
      <c r="W98" s="72"/>
      <c r="X98" s="74"/>
      <c r="Y98" s="74"/>
    </row>
    <row r="99" spans="1:25" s="41" customFormat="1" ht="18" customHeight="1">
      <c r="A99" s="455" t="str">
        <f>IF(ISTEXT($A$10),$A$10,"")</f>
        <v/>
      </c>
      <c r="B99" s="454"/>
      <c r="C99" s="456"/>
      <c r="D99" s="453" t="str">
        <f>$D$10</f>
        <v>銀行</v>
      </c>
      <c r="E99" s="456"/>
      <c r="F99" s="453" t="str">
        <f>IF(ISTEXT($F$10),$F$10,"")</f>
        <v/>
      </c>
      <c r="G99" s="454"/>
      <c r="H99" s="456"/>
      <c r="I99" s="453" t="s">
        <v>6</v>
      </c>
      <c r="J99" s="454"/>
      <c r="K99" s="462"/>
      <c r="L99" s="463"/>
      <c r="M99" s="472"/>
      <c r="N99" s="472"/>
      <c r="O99" s="472"/>
      <c r="P99" s="472"/>
      <c r="Q99" s="472"/>
      <c r="R99" s="472"/>
      <c r="S99" s="472"/>
      <c r="T99" s="472"/>
      <c r="U99" s="472"/>
      <c r="V99" s="472"/>
      <c r="W99" s="35" t="s">
        <v>13</v>
      </c>
      <c r="X99" s="74"/>
      <c r="Y99" s="74"/>
    </row>
    <row r="100" spans="1:25" s="41" customFormat="1" ht="18" customHeight="1">
      <c r="A100" s="455" t="s">
        <v>8</v>
      </c>
      <c r="B100" s="456"/>
      <c r="C100" s="457" t="str">
        <f>IF($C$11,$C$11,"")</f>
        <v/>
      </c>
      <c r="D100" s="458"/>
      <c r="E100" s="459"/>
      <c r="F100" s="453" t="s">
        <v>9</v>
      </c>
      <c r="G100" s="456"/>
      <c r="H100" s="460" t="str">
        <f>IF($H$11,$H$11,"")</f>
        <v/>
      </c>
      <c r="I100" s="461"/>
      <c r="J100" s="461"/>
      <c r="K100" s="462" t="s">
        <v>29</v>
      </c>
      <c r="L100" s="463"/>
      <c r="M100" s="463"/>
      <c r="N100" s="94" t="s">
        <v>127</v>
      </c>
      <c r="O100" s="473" t="str">
        <f>IF(O56="","",O56)</f>
        <v/>
      </c>
      <c r="P100" s="474"/>
      <c r="Q100" s="474"/>
      <c r="R100" s="474"/>
      <c r="S100" s="475" t="str">
        <f>IF(S56="","",S56)</f>
        <v>免税事業者</v>
      </c>
      <c r="T100" s="475"/>
      <c r="U100" s="475"/>
      <c r="V100" s="475"/>
      <c r="W100" s="476"/>
      <c r="X100" s="74"/>
      <c r="Y100" s="74"/>
    </row>
    <row r="101" spans="1:25" s="41" customFormat="1" ht="18" customHeight="1" thickBot="1">
      <c r="A101" s="443" t="s">
        <v>144</v>
      </c>
      <c r="B101" s="444"/>
      <c r="C101" s="445">
        <f>$C$12</f>
        <v>0</v>
      </c>
      <c r="D101" s="446"/>
      <c r="E101" s="444"/>
      <c r="F101" s="449" t="s">
        <v>10</v>
      </c>
      <c r="G101" s="450"/>
      <c r="H101" s="451" t="str">
        <f>IF($H$12="","",IF($A$10="ゆうちょ",TEXT($H$12,"00000000"),TEXT($H$12,"0000000")))</f>
        <v/>
      </c>
      <c r="I101" s="451"/>
      <c r="J101" s="452"/>
      <c r="K101" s="447" t="s">
        <v>14</v>
      </c>
      <c r="L101" s="448"/>
      <c r="M101" s="448"/>
      <c r="N101" s="448" t="str">
        <f>IF($N$12="","",$N$12)</f>
        <v/>
      </c>
      <c r="O101" s="448"/>
      <c r="P101" s="448"/>
      <c r="Q101" s="448" t="s">
        <v>15</v>
      </c>
      <c r="R101" s="448"/>
      <c r="S101" s="448"/>
      <c r="T101" s="448" t="str">
        <f>IF($T$12="","",$T$12)</f>
        <v/>
      </c>
      <c r="U101" s="448"/>
      <c r="V101" s="448"/>
      <c r="W101" s="36"/>
      <c r="X101" s="74"/>
      <c r="Y101" s="74"/>
    </row>
    <row r="102" spans="1:25" s="41" customFormat="1" ht="12" customHeight="1">
      <c r="A102" s="427" t="s">
        <v>72</v>
      </c>
      <c r="B102" s="428"/>
      <c r="C102" s="428"/>
      <c r="D102" s="428"/>
      <c r="E102" s="428"/>
      <c r="F102" s="429" t="str">
        <f>IF($F$13="","",$F$13)</f>
        <v/>
      </c>
      <c r="G102" s="429"/>
      <c r="H102" s="429"/>
      <c r="I102" s="429"/>
      <c r="J102" s="429"/>
      <c r="K102" s="429"/>
      <c r="L102" s="429"/>
      <c r="M102" s="429"/>
      <c r="N102" s="429"/>
      <c r="O102" s="429"/>
      <c r="P102" s="429"/>
      <c r="Q102" s="429"/>
      <c r="R102" s="429"/>
      <c r="S102" s="429"/>
      <c r="T102" s="429"/>
      <c r="U102" s="429"/>
      <c r="V102" s="429"/>
      <c r="W102" s="489"/>
      <c r="X102" s="74"/>
      <c r="Y102" s="74"/>
    </row>
    <row r="103" spans="1:25" s="41" customFormat="1" ht="18" customHeight="1" thickBot="1">
      <c r="A103" s="432" t="s">
        <v>71</v>
      </c>
      <c r="B103" s="433"/>
      <c r="C103" s="433"/>
      <c r="D103" s="433"/>
      <c r="E103" s="433"/>
      <c r="F103" s="434" t="str">
        <f>IF($F$14="","",$F$14)</f>
        <v/>
      </c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5"/>
      <c r="X103" s="74"/>
      <c r="Y103" s="74"/>
    </row>
    <row r="104" spans="1:25" s="41" customFormat="1" ht="6" customHeight="1" thickBot="1">
      <c r="A104" s="68"/>
      <c r="B104" s="68"/>
      <c r="C104" s="68"/>
      <c r="D104" s="68"/>
      <c r="E104" s="68"/>
      <c r="F104" s="37"/>
      <c r="G104" s="37"/>
      <c r="H104" s="37"/>
      <c r="I104" s="37"/>
      <c r="J104" s="37"/>
      <c r="K104" s="37"/>
      <c r="L104" s="37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74"/>
      <c r="Y104" s="74"/>
    </row>
    <row r="105" spans="1:25" s="22" customFormat="1" ht="16.899999999999999" customHeight="1" thickBot="1">
      <c r="A105" s="436" t="s">
        <v>73</v>
      </c>
      <c r="B105" s="437"/>
      <c r="C105" s="437"/>
      <c r="D105" s="437"/>
      <c r="E105" s="437"/>
      <c r="F105" s="438" t="str">
        <f>IF($F$16="","",$F$16)</f>
        <v/>
      </c>
      <c r="G105" s="438"/>
      <c r="H105" s="438"/>
      <c r="I105" s="438"/>
      <c r="J105" s="439" t="s">
        <v>74</v>
      </c>
      <c r="K105" s="440"/>
      <c r="L105" s="440"/>
      <c r="M105" s="441"/>
      <c r="N105" s="438" t="str">
        <f>IF($N$16="","",$N$16)</f>
        <v/>
      </c>
      <c r="O105" s="438"/>
      <c r="P105" s="438"/>
      <c r="Q105" s="438"/>
      <c r="R105" s="438"/>
      <c r="S105" s="438"/>
      <c r="T105" s="438"/>
      <c r="U105" s="438"/>
      <c r="V105" s="438"/>
      <c r="W105" s="442"/>
      <c r="X105" s="20"/>
      <c r="Y105" s="20"/>
    </row>
    <row r="106" spans="1:25" s="22" customFormat="1" ht="21.6" customHeight="1">
      <c r="A106" s="425" t="s">
        <v>110</v>
      </c>
      <c r="B106" s="411"/>
      <c r="C106" s="411"/>
      <c r="D106" s="411"/>
      <c r="E106" s="411"/>
      <c r="F106" s="421" t="s">
        <v>76</v>
      </c>
      <c r="G106" s="426"/>
      <c r="H106" s="426"/>
      <c r="I106" s="421" t="s">
        <v>77</v>
      </c>
      <c r="J106" s="421"/>
      <c r="K106" s="421"/>
      <c r="L106" s="421" t="s">
        <v>78</v>
      </c>
      <c r="M106" s="421"/>
      <c r="N106" s="421"/>
      <c r="O106" s="421" t="s">
        <v>75</v>
      </c>
      <c r="P106" s="421"/>
      <c r="Q106" s="421"/>
      <c r="R106" s="421" t="s">
        <v>79</v>
      </c>
      <c r="S106" s="421"/>
      <c r="T106" s="421"/>
      <c r="U106" s="421" t="s">
        <v>80</v>
      </c>
      <c r="V106" s="421"/>
      <c r="W106" s="422"/>
      <c r="X106" s="20"/>
      <c r="Y106" s="20"/>
    </row>
    <row r="107" spans="1:25" s="22" customFormat="1" ht="15.6" customHeight="1">
      <c r="A107" s="423" t="str">
        <f>IF($A$18="","",$A$18)</f>
        <v/>
      </c>
      <c r="B107" s="424"/>
      <c r="C107" s="424"/>
      <c r="D107" s="424"/>
      <c r="E107" s="424"/>
      <c r="F107" s="359" t="str">
        <f>IF($F$18="","",$F$18)</f>
        <v/>
      </c>
      <c r="G107" s="338"/>
      <c r="H107" s="338"/>
      <c r="I107" s="359" t="str">
        <f>IF($I$18="","",$I$18)</f>
        <v/>
      </c>
      <c r="J107" s="338"/>
      <c r="K107" s="338"/>
      <c r="L107" s="359">
        <f>IF($L$18="","",$L$18)</f>
        <v>0</v>
      </c>
      <c r="M107" s="338"/>
      <c r="N107" s="338"/>
      <c r="O107" s="359" t="str">
        <f>IF($O$18="","",$O$18)</f>
        <v/>
      </c>
      <c r="P107" s="338"/>
      <c r="Q107" s="338"/>
      <c r="R107" s="359">
        <f>IF($R$18="","",$R$18)</f>
        <v>0</v>
      </c>
      <c r="S107" s="338"/>
      <c r="T107" s="338"/>
      <c r="U107" s="359">
        <f>IF($U$18="","",$U$18)</f>
        <v>0</v>
      </c>
      <c r="V107" s="338"/>
      <c r="W107" s="339"/>
      <c r="X107" s="20"/>
      <c r="Y107" s="20"/>
    </row>
    <row r="108" spans="1:25" s="22" customFormat="1" ht="15.6" customHeight="1" thickBot="1">
      <c r="A108" s="413" t="str">
        <f>IF($A$19="","",$A$19)</f>
        <v/>
      </c>
      <c r="B108" s="414"/>
      <c r="C108" s="414"/>
      <c r="D108" s="414"/>
      <c r="E108" s="415"/>
      <c r="F108" s="406" t="str">
        <f>IF($F$19="","",$F$19)</f>
        <v/>
      </c>
      <c r="G108" s="407"/>
      <c r="H108" s="416"/>
      <c r="I108" s="406" t="str">
        <f>IF($I$19="","",$I$19)</f>
        <v/>
      </c>
      <c r="J108" s="407"/>
      <c r="K108" s="416"/>
      <c r="L108" s="406">
        <f>IF($L$19="","",$L$19)</f>
        <v>0</v>
      </c>
      <c r="M108" s="407"/>
      <c r="N108" s="416"/>
      <c r="O108" s="406" t="str">
        <f>IF($O$19="","",$O$19)</f>
        <v/>
      </c>
      <c r="P108" s="407"/>
      <c r="Q108" s="416"/>
      <c r="R108" s="406">
        <f>IF($R$19="","",$R$19)</f>
        <v>0</v>
      </c>
      <c r="S108" s="407"/>
      <c r="T108" s="416"/>
      <c r="U108" s="406">
        <f>IF($U$19="","",$U$19)</f>
        <v>0</v>
      </c>
      <c r="V108" s="407"/>
      <c r="W108" s="408"/>
      <c r="X108" s="20"/>
      <c r="Y108" s="20"/>
    </row>
    <row r="109" spans="1:25" s="22" customFormat="1" ht="15.6" customHeight="1" thickBot="1">
      <c r="A109" s="42" t="s">
        <v>16</v>
      </c>
      <c r="B109" s="43"/>
      <c r="C109" s="43"/>
      <c r="D109" s="43"/>
      <c r="E109" s="43"/>
      <c r="F109" s="43"/>
      <c r="G109" s="43"/>
      <c r="H109" s="44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20"/>
      <c r="Y109" s="20"/>
    </row>
    <row r="110" spans="1:25" s="22" customFormat="1" ht="15.6" customHeight="1">
      <c r="A110" s="409" t="s">
        <v>17</v>
      </c>
      <c r="B110" s="410"/>
      <c r="C110" s="417" t="s">
        <v>31</v>
      </c>
      <c r="D110" s="418"/>
      <c r="E110" s="418"/>
      <c r="F110" s="418"/>
      <c r="G110" s="418"/>
      <c r="H110" s="418"/>
      <c r="I110" s="418"/>
      <c r="J110" s="418"/>
      <c r="K110" s="419" t="s">
        <v>126</v>
      </c>
      <c r="L110" s="420"/>
      <c r="M110" s="411" t="s">
        <v>18</v>
      </c>
      <c r="N110" s="411"/>
      <c r="O110" s="411"/>
      <c r="P110" s="411" t="s">
        <v>19</v>
      </c>
      <c r="Q110" s="411"/>
      <c r="R110" s="411" t="s">
        <v>20</v>
      </c>
      <c r="S110" s="411"/>
      <c r="T110" s="411"/>
      <c r="U110" s="411" t="s">
        <v>21</v>
      </c>
      <c r="V110" s="411"/>
      <c r="W110" s="412"/>
      <c r="X110" s="20"/>
      <c r="Y110" s="20"/>
    </row>
    <row r="111" spans="1:25" s="22" customFormat="1" ht="15.6" customHeight="1">
      <c r="A111" s="395" t="str">
        <f>IF($A$22="","",$A$22)</f>
        <v/>
      </c>
      <c r="B111" s="396"/>
      <c r="C111" s="403" t="str">
        <f>IF($C$22="","",$C$22)</f>
        <v>　契 約 工 事 計　（別紙のとおり）</v>
      </c>
      <c r="D111" s="404"/>
      <c r="E111" s="404"/>
      <c r="F111" s="404"/>
      <c r="G111" s="404"/>
      <c r="H111" s="404"/>
      <c r="I111" s="404"/>
      <c r="J111" s="404"/>
      <c r="K111" s="399">
        <f>IF($K$22="","",$K$22)</f>
        <v>0.1</v>
      </c>
      <c r="L111" s="400"/>
      <c r="M111" s="401">
        <f>IF($M$22="","",$M$22)</f>
        <v>1</v>
      </c>
      <c r="N111" s="401"/>
      <c r="O111" s="401"/>
      <c r="P111" s="402" t="str">
        <f>IF($P$22="","",$P$22)</f>
        <v>式</v>
      </c>
      <c r="Q111" s="402"/>
      <c r="R111" s="405">
        <f>IF($R$22="","",$R$22)</f>
        <v>0</v>
      </c>
      <c r="S111" s="405"/>
      <c r="T111" s="405"/>
      <c r="U111" s="393">
        <f>IF($U$22="","",$U$22)</f>
        <v>0</v>
      </c>
      <c r="V111" s="393"/>
      <c r="W111" s="394"/>
      <c r="X111" s="20"/>
      <c r="Y111" s="20"/>
    </row>
    <row r="112" spans="1:25" s="22" customFormat="1" ht="15.6" customHeight="1">
      <c r="A112" s="395" t="str">
        <f>IF($A$23="","",$A$23)</f>
        <v/>
      </c>
      <c r="B112" s="396"/>
      <c r="C112" s="397" t="str">
        <f>IF($C$23="","",$C$23)</f>
        <v/>
      </c>
      <c r="D112" s="398"/>
      <c r="E112" s="398"/>
      <c r="F112" s="398"/>
      <c r="G112" s="398"/>
      <c r="H112" s="398"/>
      <c r="I112" s="398"/>
      <c r="J112" s="398"/>
      <c r="K112" s="399" t="str">
        <f>IF($K$23="","",$K$23)</f>
        <v/>
      </c>
      <c r="L112" s="400"/>
      <c r="M112" s="401" t="str">
        <f>IF($M$23="","",$M$23)</f>
        <v/>
      </c>
      <c r="N112" s="401"/>
      <c r="O112" s="401"/>
      <c r="P112" s="402" t="str">
        <f>IF($P$23="","",$P$23)</f>
        <v/>
      </c>
      <c r="Q112" s="402"/>
      <c r="R112" s="401" t="str">
        <f>IF($R$23="","",$R$23)</f>
        <v/>
      </c>
      <c r="S112" s="401"/>
      <c r="T112" s="401"/>
      <c r="U112" s="393">
        <f>IF($U$23="","",$U$23)</f>
        <v>0</v>
      </c>
      <c r="V112" s="393"/>
      <c r="W112" s="394"/>
      <c r="X112" s="20"/>
      <c r="Y112" s="20"/>
    </row>
    <row r="113" spans="1:33" s="22" customFormat="1" ht="15.6" customHeight="1">
      <c r="A113" s="395" t="str">
        <f>IF($A$24="","",$A$24)</f>
        <v/>
      </c>
      <c r="B113" s="396"/>
      <c r="C113" s="397" t="str">
        <f>IF($C$24="","",$C$24)</f>
        <v/>
      </c>
      <c r="D113" s="398"/>
      <c r="E113" s="398"/>
      <c r="F113" s="398"/>
      <c r="G113" s="398"/>
      <c r="H113" s="398"/>
      <c r="I113" s="398"/>
      <c r="J113" s="398"/>
      <c r="K113" s="399" t="str">
        <f>IF($K$24="","",$K$24)</f>
        <v/>
      </c>
      <c r="L113" s="400"/>
      <c r="M113" s="401" t="str">
        <f>IF($M$24="","",$M$24)</f>
        <v/>
      </c>
      <c r="N113" s="401"/>
      <c r="O113" s="401"/>
      <c r="P113" s="402" t="str">
        <f>IF($P$24="","",$P$24)</f>
        <v/>
      </c>
      <c r="Q113" s="402"/>
      <c r="R113" s="401" t="str">
        <f>IF($R$24="","",$R$24)</f>
        <v/>
      </c>
      <c r="S113" s="401"/>
      <c r="T113" s="401"/>
      <c r="U113" s="393">
        <f>IF($U$24="","",$U$24)</f>
        <v>0</v>
      </c>
      <c r="V113" s="393"/>
      <c r="W113" s="394"/>
      <c r="X113" s="20"/>
      <c r="Y113" s="20"/>
    </row>
    <row r="114" spans="1:33" s="22" customFormat="1" ht="15.6" customHeight="1">
      <c r="A114" s="395" t="str">
        <f>IF($A$25="","",$A$25)</f>
        <v/>
      </c>
      <c r="B114" s="396"/>
      <c r="C114" s="397" t="str">
        <f>IF($C$25="","",$C$25)</f>
        <v/>
      </c>
      <c r="D114" s="398"/>
      <c r="E114" s="398"/>
      <c r="F114" s="398"/>
      <c r="G114" s="398"/>
      <c r="H114" s="398"/>
      <c r="I114" s="398"/>
      <c r="J114" s="398"/>
      <c r="K114" s="399" t="str">
        <f>IF($K$25="","",$K$25)</f>
        <v/>
      </c>
      <c r="L114" s="400"/>
      <c r="M114" s="401" t="str">
        <f>IF($M$25="","",$M$25)</f>
        <v/>
      </c>
      <c r="N114" s="401"/>
      <c r="O114" s="401"/>
      <c r="P114" s="402" t="str">
        <f>IF($P$25="","",$P$25)</f>
        <v/>
      </c>
      <c r="Q114" s="402"/>
      <c r="R114" s="401" t="str">
        <f>IF($R$25="","",$R$25)</f>
        <v/>
      </c>
      <c r="S114" s="401"/>
      <c r="T114" s="401"/>
      <c r="U114" s="393">
        <f>IF($U$25="","",$U$25)</f>
        <v>0</v>
      </c>
      <c r="V114" s="393"/>
      <c r="W114" s="394"/>
      <c r="X114" s="20"/>
      <c r="Y114" s="20"/>
      <c r="AG114" s="88"/>
    </row>
    <row r="115" spans="1:33" s="22" customFormat="1" ht="15.6" customHeight="1">
      <c r="A115" s="395" t="str">
        <f>IF($A$26="","",$A$26)</f>
        <v/>
      </c>
      <c r="B115" s="396"/>
      <c r="C115" s="397" t="str">
        <f>IF($C$26="","",$C$26)</f>
        <v/>
      </c>
      <c r="D115" s="398"/>
      <c r="E115" s="398"/>
      <c r="F115" s="398"/>
      <c r="G115" s="398"/>
      <c r="H115" s="398"/>
      <c r="I115" s="398"/>
      <c r="J115" s="398"/>
      <c r="K115" s="399" t="str">
        <f>IF($K$26="","",$K$26)</f>
        <v/>
      </c>
      <c r="L115" s="400"/>
      <c r="M115" s="401" t="str">
        <f>IF($M$26="","",$M$26)</f>
        <v/>
      </c>
      <c r="N115" s="401"/>
      <c r="O115" s="401"/>
      <c r="P115" s="402" t="str">
        <f>IF($P$26="","",$P$26)</f>
        <v/>
      </c>
      <c r="Q115" s="402"/>
      <c r="R115" s="401" t="str">
        <f>IF($R$26="","",$R$26)</f>
        <v/>
      </c>
      <c r="S115" s="401"/>
      <c r="T115" s="401"/>
      <c r="U115" s="393">
        <f>IF($U$26="","",$U$26)</f>
        <v>0</v>
      </c>
      <c r="V115" s="393"/>
      <c r="W115" s="394"/>
      <c r="X115" s="20"/>
      <c r="Y115" s="20"/>
    </row>
    <row r="116" spans="1:33" s="22" customFormat="1" ht="15.6" customHeight="1">
      <c r="A116" s="395" t="str">
        <f>IF($A$27="","",$A$27)</f>
        <v/>
      </c>
      <c r="B116" s="396"/>
      <c r="C116" s="397" t="str">
        <f>IF($C$27="","",$C$27)</f>
        <v/>
      </c>
      <c r="D116" s="398"/>
      <c r="E116" s="398"/>
      <c r="F116" s="398"/>
      <c r="G116" s="398"/>
      <c r="H116" s="398"/>
      <c r="I116" s="398"/>
      <c r="J116" s="398"/>
      <c r="K116" s="399" t="str">
        <f>IF($K$27="","",$K$27)</f>
        <v/>
      </c>
      <c r="L116" s="400"/>
      <c r="M116" s="401" t="str">
        <f>IF($M$27="","",$M$27)</f>
        <v/>
      </c>
      <c r="N116" s="401"/>
      <c r="O116" s="401"/>
      <c r="P116" s="402" t="str">
        <f>IF($P$27="","",$P$27)</f>
        <v/>
      </c>
      <c r="Q116" s="402"/>
      <c r="R116" s="401" t="str">
        <f>IF($R$27="","",$R$27)</f>
        <v/>
      </c>
      <c r="S116" s="401"/>
      <c r="T116" s="401"/>
      <c r="U116" s="393">
        <f>IF($U$27="","",$U$27)</f>
        <v>0</v>
      </c>
      <c r="V116" s="393"/>
      <c r="W116" s="394"/>
      <c r="X116" s="20"/>
      <c r="Y116" s="20"/>
    </row>
    <row r="117" spans="1:33" s="22" customFormat="1" ht="15.6" customHeight="1" thickBot="1">
      <c r="A117" s="21"/>
      <c r="B117" s="2"/>
      <c r="C117" s="372"/>
      <c r="D117" s="373"/>
      <c r="E117" s="373"/>
      <c r="F117" s="373"/>
      <c r="G117" s="373"/>
      <c r="H117" s="373"/>
      <c r="I117" s="373"/>
      <c r="J117" s="373"/>
      <c r="K117" s="373"/>
      <c r="L117" s="374"/>
      <c r="M117" s="375"/>
      <c r="N117" s="375"/>
      <c r="O117" s="375"/>
      <c r="P117" s="375"/>
      <c r="Q117" s="375"/>
      <c r="R117" s="376" t="s">
        <v>28</v>
      </c>
      <c r="S117" s="376"/>
      <c r="T117" s="376"/>
      <c r="U117" s="377">
        <f>SUM($U$67:$W$72)</f>
        <v>0</v>
      </c>
      <c r="V117" s="378"/>
      <c r="W117" s="379"/>
      <c r="X117" s="20"/>
      <c r="Y117" s="95"/>
    </row>
    <row r="118" spans="1:33" s="22" customFormat="1" ht="15.6" customHeight="1">
      <c r="B118" s="1"/>
      <c r="C118" s="3"/>
      <c r="D118" s="4"/>
      <c r="E118" s="380" t="str">
        <f>IF($E$29="","",$E$29)</f>
        <v/>
      </c>
      <c r="F118" s="381"/>
      <c r="G118" s="382" t="s">
        <v>48</v>
      </c>
      <c r="H118" s="383"/>
      <c r="I118" s="384" t="s">
        <v>47</v>
      </c>
      <c r="J118" s="385"/>
      <c r="K118" s="386">
        <f>IF($K$29="","",$K$29)</f>
        <v>0</v>
      </c>
      <c r="L118" s="387"/>
      <c r="M118" s="388"/>
      <c r="N118" s="389" t="s">
        <v>27</v>
      </c>
      <c r="O118" s="390"/>
      <c r="P118" s="386">
        <f>IF($P$29="","",$P$29)</f>
        <v>0</v>
      </c>
      <c r="Q118" s="387"/>
      <c r="R118" s="387"/>
      <c r="S118" s="389" t="s">
        <v>44</v>
      </c>
      <c r="T118" s="391"/>
      <c r="U118" s="387">
        <f>IF($U$29="","",$U$29)</f>
        <v>0</v>
      </c>
      <c r="V118" s="387"/>
      <c r="W118" s="392"/>
      <c r="X118" s="20"/>
      <c r="Y118" s="20"/>
      <c r="AD118" s="1"/>
    </row>
    <row r="119" spans="1:33" s="22" customFormat="1" ht="15.6" customHeight="1">
      <c r="B119" s="1"/>
      <c r="C119" s="3"/>
      <c r="D119" s="5"/>
      <c r="E119" s="353" t="str">
        <f>IF($E$30="","",$E$30)</f>
        <v/>
      </c>
      <c r="F119" s="354"/>
      <c r="G119" s="355" t="s">
        <v>48</v>
      </c>
      <c r="H119" s="356"/>
      <c r="I119" s="357" t="s">
        <v>47</v>
      </c>
      <c r="J119" s="358"/>
      <c r="K119" s="359">
        <f>IF($K$30="","",$K$30)</f>
        <v>0</v>
      </c>
      <c r="L119" s="338"/>
      <c r="M119" s="360"/>
      <c r="N119" s="361" t="s">
        <v>27</v>
      </c>
      <c r="O119" s="362"/>
      <c r="P119" s="359">
        <f>IF($P$30="","",$P$30)</f>
        <v>0</v>
      </c>
      <c r="Q119" s="338"/>
      <c r="R119" s="338"/>
      <c r="S119" s="361" t="s">
        <v>44</v>
      </c>
      <c r="T119" s="363"/>
      <c r="U119" s="338">
        <f>IF($U$30="","",$U$30)</f>
        <v>0</v>
      </c>
      <c r="V119" s="338"/>
      <c r="W119" s="339"/>
      <c r="X119" s="20"/>
      <c r="Y119" s="20"/>
      <c r="AD119" s="1"/>
    </row>
    <row r="120" spans="1:33" s="22" customFormat="1" ht="15.6" customHeight="1" thickBot="1">
      <c r="B120" s="20"/>
      <c r="C120" s="23"/>
      <c r="D120" s="24"/>
      <c r="E120" s="340" t="str">
        <f>IF($E$31="","",$E$31)</f>
        <v/>
      </c>
      <c r="F120" s="341"/>
      <c r="G120" s="342" t="s">
        <v>48</v>
      </c>
      <c r="H120" s="343"/>
      <c r="I120" s="344" t="s">
        <v>47</v>
      </c>
      <c r="J120" s="345"/>
      <c r="K120" s="346">
        <f>IF($K$31="","",$K$31)</f>
        <v>0</v>
      </c>
      <c r="L120" s="347"/>
      <c r="M120" s="348"/>
      <c r="N120" s="349" t="s">
        <v>27</v>
      </c>
      <c r="O120" s="350"/>
      <c r="P120" s="346">
        <f>IF($P$31="","",$P$31)</f>
        <v>0</v>
      </c>
      <c r="Q120" s="347"/>
      <c r="R120" s="347"/>
      <c r="S120" s="349" t="s">
        <v>44</v>
      </c>
      <c r="T120" s="351"/>
      <c r="U120" s="347">
        <f>IF($U$31="","",$U$31)</f>
        <v>0</v>
      </c>
      <c r="V120" s="347"/>
      <c r="W120" s="352"/>
      <c r="X120" s="20"/>
      <c r="Y120" s="20"/>
      <c r="AD120" s="20"/>
    </row>
    <row r="121" spans="1:33" s="22" customFormat="1" ht="15.6" customHeight="1" thickTop="1" thickBot="1">
      <c r="B121" s="20"/>
      <c r="C121" s="23"/>
      <c r="D121" s="24"/>
      <c r="E121" s="369" t="s">
        <v>136</v>
      </c>
      <c r="F121" s="370"/>
      <c r="G121" s="370"/>
      <c r="H121" s="371"/>
      <c r="I121" s="364" t="s">
        <v>28</v>
      </c>
      <c r="J121" s="365"/>
      <c r="K121" s="366">
        <f>IF($K$32="","",$K$32)</f>
        <v>0</v>
      </c>
      <c r="L121" s="336"/>
      <c r="M121" s="367"/>
      <c r="N121" s="364" t="s">
        <v>28</v>
      </c>
      <c r="O121" s="365"/>
      <c r="P121" s="366">
        <f>IF($P$32="","",$P$32)</f>
        <v>0</v>
      </c>
      <c r="Q121" s="336"/>
      <c r="R121" s="336"/>
      <c r="S121" s="364" t="s">
        <v>26</v>
      </c>
      <c r="T121" s="368"/>
      <c r="U121" s="336">
        <f>IF($U$32="","",$U$32)</f>
        <v>0</v>
      </c>
      <c r="V121" s="336"/>
      <c r="W121" s="337"/>
      <c r="X121" s="20"/>
      <c r="Y121" s="92"/>
    </row>
    <row r="122" spans="1:33" s="22" customFormat="1" ht="7.5" customHeight="1">
      <c r="B122" s="20"/>
      <c r="C122" s="23"/>
      <c r="D122" s="38"/>
      <c r="E122" s="38"/>
      <c r="F122" s="38"/>
      <c r="G122" s="11"/>
      <c r="H122" s="11"/>
      <c r="I122" s="13"/>
      <c r="J122" s="13"/>
      <c r="K122" s="14"/>
      <c r="L122" s="14"/>
      <c r="M122" s="14"/>
      <c r="N122" s="13"/>
      <c r="O122" s="13"/>
      <c r="P122" s="14"/>
      <c r="Q122" s="14"/>
      <c r="R122" s="14"/>
      <c r="S122" s="13"/>
      <c r="T122" s="13"/>
      <c r="U122" s="14"/>
      <c r="V122" s="14"/>
      <c r="W122" s="69"/>
      <c r="X122" s="20"/>
      <c r="Y122" s="92"/>
    </row>
    <row r="123" spans="1:33" s="22" customFormat="1" ht="18" customHeight="1" thickBot="1">
      <c r="A123" s="317" t="s">
        <v>88</v>
      </c>
      <c r="B123" s="314"/>
      <c r="C123" s="317"/>
      <c r="D123" s="313"/>
      <c r="E123" s="313"/>
      <c r="F123" s="313"/>
      <c r="G123" s="314"/>
      <c r="H123" s="328" t="s">
        <v>22</v>
      </c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9"/>
    </row>
    <row r="124" spans="1:33" s="22" customFormat="1" ht="18" customHeight="1" thickTop="1">
      <c r="A124" s="330" t="s">
        <v>23</v>
      </c>
      <c r="B124" s="331"/>
      <c r="C124" s="317" t="s">
        <v>89</v>
      </c>
      <c r="D124" s="313"/>
      <c r="E124" s="313"/>
      <c r="F124" s="313"/>
      <c r="G124" s="96" t="s">
        <v>91</v>
      </c>
      <c r="H124" s="332"/>
      <c r="I124" s="333"/>
      <c r="J124" s="326"/>
      <c r="K124" s="326"/>
      <c r="L124" s="326"/>
      <c r="M124" s="326"/>
      <c r="N124" s="326"/>
      <c r="O124" s="326"/>
      <c r="P124" s="326"/>
      <c r="Q124" s="326"/>
      <c r="R124" s="326"/>
      <c r="S124" s="326"/>
      <c r="T124" s="326"/>
      <c r="U124" s="326"/>
      <c r="V124" s="326"/>
      <c r="W124" s="326"/>
    </row>
    <row r="125" spans="1:33" s="22" customFormat="1" ht="18" customHeight="1">
      <c r="A125" s="330"/>
      <c r="B125" s="331"/>
      <c r="C125" s="317" t="s">
        <v>90</v>
      </c>
      <c r="D125" s="313"/>
      <c r="E125" s="313"/>
      <c r="F125" s="313"/>
      <c r="G125" s="96" t="s">
        <v>91</v>
      </c>
      <c r="H125" s="334"/>
      <c r="I125" s="335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</row>
    <row r="126" spans="1:33" s="22" customFormat="1" ht="7.5" customHeight="1">
      <c r="A126" s="97"/>
      <c r="B126" s="97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</row>
    <row r="127" spans="1:33" s="22" customFormat="1" ht="22.5" customHeight="1" thickBot="1">
      <c r="A127" s="317" t="s">
        <v>92</v>
      </c>
      <c r="B127" s="314"/>
      <c r="C127" s="99"/>
      <c r="D127" s="100"/>
      <c r="E127" s="100"/>
      <c r="F127" s="100"/>
      <c r="G127" s="100"/>
      <c r="H127" s="101"/>
      <c r="I127" s="318" t="s">
        <v>32</v>
      </c>
      <c r="J127" s="318"/>
      <c r="K127" s="102"/>
      <c r="L127" s="102"/>
      <c r="M127" s="102"/>
      <c r="N127" s="102"/>
      <c r="O127" s="319" t="s">
        <v>5</v>
      </c>
      <c r="P127" s="320"/>
      <c r="Q127" s="321"/>
      <c r="R127" s="103"/>
      <c r="S127" s="103"/>
      <c r="T127" s="103"/>
      <c r="U127" s="103" t="s">
        <v>35</v>
      </c>
      <c r="V127" s="103"/>
      <c r="W127" s="96"/>
    </row>
    <row r="128" spans="1:33" s="22" customFormat="1" ht="22.5" customHeight="1" thickTop="1" thickBot="1">
      <c r="A128" s="317" t="s">
        <v>93</v>
      </c>
      <c r="B128" s="314"/>
      <c r="C128" s="315" t="s">
        <v>24</v>
      </c>
      <c r="D128" s="322"/>
      <c r="E128" s="322"/>
      <c r="F128" s="322"/>
      <c r="G128" s="322"/>
      <c r="H128" s="323" t="s">
        <v>1</v>
      </c>
      <c r="I128" s="324"/>
      <c r="J128" s="324"/>
      <c r="K128" s="325"/>
      <c r="L128" s="119" t="str">
        <f t="shared" ref="L128:Q128" si="3">L84</f>
        <v/>
      </c>
      <c r="M128" s="104" t="str">
        <f t="shared" si="3"/>
        <v/>
      </c>
      <c r="N128" s="104" t="str">
        <f t="shared" si="3"/>
        <v/>
      </c>
      <c r="O128" s="104" t="str">
        <f t="shared" si="3"/>
        <v/>
      </c>
      <c r="P128" s="104" t="str">
        <f t="shared" si="3"/>
        <v/>
      </c>
      <c r="Q128" s="105" t="str">
        <f t="shared" si="3"/>
        <v/>
      </c>
      <c r="R128" s="313" t="s">
        <v>30</v>
      </c>
      <c r="S128" s="313"/>
      <c r="T128" s="313"/>
      <c r="U128" s="313"/>
      <c r="V128" s="313"/>
      <c r="W128" s="314"/>
    </row>
    <row r="129" spans="1:26" s="22" customFormat="1" ht="22.5" customHeight="1" thickTop="1">
      <c r="A129" s="315"/>
      <c r="B129" s="316"/>
      <c r="C129" s="106"/>
      <c r="D129" s="107"/>
      <c r="E129" s="108"/>
      <c r="F129" s="108"/>
      <c r="G129" s="109"/>
      <c r="H129" s="110" t="s">
        <v>25</v>
      </c>
      <c r="I129" s="111"/>
      <c r="J129" s="112"/>
      <c r="K129" s="98"/>
      <c r="L129" s="111"/>
      <c r="M129" s="112"/>
      <c r="N129" s="113"/>
      <c r="O129" s="98"/>
      <c r="P129" s="112"/>
      <c r="Q129" s="113"/>
      <c r="R129" s="114"/>
      <c r="S129" s="103"/>
      <c r="T129" s="103"/>
      <c r="U129" s="103"/>
      <c r="V129" s="103"/>
      <c r="W129" s="96"/>
    </row>
    <row r="130" spans="1:26" s="22" customFormat="1" ht="22.5" customHeight="1">
      <c r="A130" s="315"/>
      <c r="B130" s="316"/>
      <c r="C130" s="106"/>
      <c r="D130" s="107"/>
      <c r="E130" s="108"/>
      <c r="F130" s="108"/>
      <c r="G130" s="109"/>
      <c r="H130" s="115" t="s">
        <v>25</v>
      </c>
      <c r="I130" s="114"/>
      <c r="J130" s="100"/>
      <c r="K130" s="103"/>
      <c r="L130" s="114"/>
      <c r="M130" s="100"/>
      <c r="N130" s="96"/>
      <c r="O130" s="103"/>
      <c r="P130" s="100"/>
      <c r="Q130" s="96"/>
      <c r="R130" s="114"/>
      <c r="S130" s="103"/>
      <c r="T130" s="103"/>
      <c r="U130" s="103"/>
      <c r="V130" s="103"/>
      <c r="W130" s="96"/>
    </row>
    <row r="131" spans="1:26" s="22" customFormat="1" ht="22.5" customHeight="1">
      <c r="A131" s="315"/>
      <c r="B131" s="316"/>
      <c r="C131" s="106"/>
      <c r="D131" s="107"/>
      <c r="E131" s="108"/>
      <c r="F131" s="108"/>
      <c r="G131" s="109"/>
      <c r="H131" s="115" t="s">
        <v>25</v>
      </c>
      <c r="I131" s="114"/>
      <c r="J131" s="100"/>
      <c r="K131" s="103"/>
      <c r="L131" s="114"/>
      <c r="M131" s="100"/>
      <c r="N131" s="96"/>
      <c r="O131" s="103"/>
      <c r="P131" s="100"/>
      <c r="Q131" s="96"/>
      <c r="R131" s="114"/>
      <c r="S131" s="103"/>
      <c r="T131" s="103"/>
      <c r="U131" s="103"/>
      <c r="V131" s="103"/>
      <c r="W131" s="96"/>
    </row>
    <row r="132" spans="1:26" s="22" customFormat="1" ht="22.5" customHeight="1">
      <c r="A132" s="315"/>
      <c r="B132" s="316"/>
      <c r="C132" s="106"/>
      <c r="D132" s="107"/>
      <c r="E132" s="108"/>
      <c r="F132" s="108"/>
      <c r="G132" s="109"/>
      <c r="H132" s="115" t="s">
        <v>25</v>
      </c>
      <c r="I132" s="114"/>
      <c r="J132" s="100"/>
      <c r="K132" s="103"/>
      <c r="L132" s="114"/>
      <c r="M132" s="100"/>
      <c r="N132" s="96"/>
      <c r="O132" s="103"/>
      <c r="P132" s="100"/>
      <c r="Q132" s="96"/>
      <c r="R132" s="114"/>
      <c r="S132" s="103"/>
      <c r="T132" s="103"/>
      <c r="U132" s="103"/>
      <c r="V132" s="103"/>
      <c r="W132" s="96"/>
      <c r="Y132" s="41"/>
    </row>
    <row r="133" spans="1:26" s="22" customFormat="1" ht="22.5" customHeight="1">
      <c r="A133" s="116"/>
      <c r="B133" s="116"/>
      <c r="C133" s="117"/>
      <c r="D133" s="117"/>
      <c r="E133" s="117"/>
      <c r="F133" s="117"/>
      <c r="G133" s="118"/>
      <c r="H133" s="115" t="s">
        <v>26</v>
      </c>
      <c r="I133" s="114"/>
      <c r="J133" s="100"/>
      <c r="K133" s="103"/>
      <c r="L133" s="114"/>
      <c r="M133" s="100"/>
      <c r="N133" s="96"/>
      <c r="O133" s="103"/>
      <c r="P133" s="100"/>
      <c r="Q133" s="96"/>
      <c r="R133" s="114"/>
      <c r="S133" s="103"/>
      <c r="T133" s="103"/>
      <c r="U133" s="103"/>
      <c r="V133" s="103"/>
      <c r="W133" s="96"/>
      <c r="Y133" s="41"/>
    </row>
    <row r="134" spans="1:26" s="41" customFormat="1" ht="21" customHeight="1">
      <c r="A134" s="487" t="s">
        <v>37</v>
      </c>
      <c r="B134" s="487"/>
      <c r="C134" s="487"/>
      <c r="D134" s="487"/>
      <c r="E134" s="487"/>
      <c r="F134" s="487"/>
      <c r="G134" s="487"/>
      <c r="H134" s="487"/>
      <c r="I134" s="487"/>
      <c r="J134" s="487"/>
      <c r="K134" s="487"/>
      <c r="L134" s="487"/>
      <c r="M134" s="487"/>
      <c r="N134" s="487"/>
      <c r="O134" s="487"/>
      <c r="P134" s="487"/>
      <c r="Q134" s="487"/>
      <c r="R134" s="487"/>
      <c r="S134" s="487"/>
      <c r="T134" s="487"/>
      <c r="U134" s="487"/>
      <c r="V134" s="487"/>
      <c r="W134" s="487"/>
    </row>
    <row r="135" spans="1:26" s="41" customFormat="1" ht="15.6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488" t="s">
        <v>145</v>
      </c>
      <c r="Q135" s="488"/>
      <c r="R135" s="203" t="str">
        <f>IF($R$2="","",$R$2)</f>
        <v/>
      </c>
      <c r="S135" s="68" t="s">
        <v>2</v>
      </c>
      <c r="T135" s="203" t="str">
        <f>IF($T$2="","",$T$2)</f>
        <v/>
      </c>
      <c r="U135" s="68" t="s">
        <v>3</v>
      </c>
      <c r="V135" s="203" t="str">
        <f>IF($V$2="","",$V$2)</f>
        <v/>
      </c>
      <c r="W135" s="68" t="s">
        <v>4</v>
      </c>
    </row>
    <row r="136" spans="1:26" s="41" customFormat="1" ht="15" customHeight="1">
      <c r="A136" s="477">
        <f>$A$3</f>
        <v>0</v>
      </c>
      <c r="B136" s="477"/>
      <c r="C136" s="477"/>
      <c r="D136" s="477"/>
      <c r="E136" s="477"/>
      <c r="F136" s="477"/>
      <c r="G136" s="477"/>
      <c r="H136" s="477"/>
      <c r="I136" s="477"/>
      <c r="J136" s="478" t="s">
        <v>69</v>
      </c>
      <c r="K136" s="478"/>
      <c r="L136" s="68"/>
      <c r="M136" s="68"/>
      <c r="N136" s="68"/>
      <c r="O136" s="68"/>
      <c r="P136" s="68"/>
      <c r="Q136" s="68"/>
      <c r="R136" s="68"/>
      <c r="S136" s="68"/>
      <c r="T136" s="68"/>
      <c r="U136" s="479"/>
      <c r="V136" s="479"/>
      <c r="W136" s="479"/>
      <c r="X136" s="74"/>
      <c r="Y136" s="74"/>
    </row>
    <row r="137" spans="1:26" s="41" customFormat="1" ht="3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68"/>
      <c r="K137" s="68"/>
      <c r="L137" s="68"/>
      <c r="M137" s="68"/>
      <c r="N137" s="68"/>
      <c r="O137" s="68"/>
      <c r="P137" s="68"/>
      <c r="Q137" s="68"/>
      <c r="R137" s="68"/>
      <c r="S137" s="479" t="s">
        <v>94</v>
      </c>
      <c r="T137" s="479"/>
      <c r="U137" s="479"/>
      <c r="V137" s="479"/>
      <c r="W137" s="479"/>
      <c r="X137" s="74"/>
      <c r="Y137" s="74"/>
    </row>
    <row r="138" spans="1:26" s="41" customFormat="1" ht="18.600000000000001" customHeight="1" thickBot="1">
      <c r="A138" s="16" t="s">
        <v>33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480"/>
      <c r="T138" s="480"/>
      <c r="U138" s="480"/>
      <c r="V138" s="480"/>
      <c r="W138" s="480"/>
      <c r="X138" s="68"/>
      <c r="Y138" s="74"/>
      <c r="Z138" s="74"/>
    </row>
    <row r="139" spans="1:26" s="41" customFormat="1" ht="18" customHeight="1">
      <c r="A139" s="481" t="s">
        <v>34</v>
      </c>
      <c r="B139" s="482"/>
      <c r="C139" s="482"/>
      <c r="D139" s="482"/>
      <c r="E139" s="482"/>
      <c r="F139" s="482"/>
      <c r="G139" s="482"/>
      <c r="H139" s="482"/>
      <c r="I139" s="482"/>
      <c r="J139" s="483"/>
      <c r="K139" s="484" t="s">
        <v>7</v>
      </c>
      <c r="L139" s="484"/>
      <c r="M139" s="485" t="str">
        <f>IF($M$6="","",$M$6)</f>
        <v/>
      </c>
      <c r="N139" s="485"/>
      <c r="O139" s="485"/>
      <c r="P139" s="485"/>
      <c r="Q139" s="485"/>
      <c r="R139" s="485"/>
      <c r="S139" s="485"/>
      <c r="T139" s="485"/>
      <c r="U139" s="485"/>
      <c r="V139" s="485"/>
      <c r="W139" s="486"/>
      <c r="X139" s="74"/>
      <c r="Y139" s="74"/>
    </row>
    <row r="140" spans="1:26" s="41" customFormat="1" ht="28.5" customHeight="1" thickBot="1">
      <c r="A140" s="464" t="str">
        <f>IF($A$7,$A$7,"")</f>
        <v/>
      </c>
      <c r="B140" s="465"/>
      <c r="C140" s="465"/>
      <c r="D140" s="465"/>
      <c r="E140" s="465"/>
      <c r="F140" s="465"/>
      <c r="G140" s="465"/>
      <c r="H140" s="465"/>
      <c r="I140" s="465"/>
      <c r="J140" s="465"/>
      <c r="K140" s="462" t="s">
        <v>11</v>
      </c>
      <c r="L140" s="463"/>
      <c r="M140" s="466" t="str">
        <f>IF($M$7="","",$M$7)</f>
        <v/>
      </c>
      <c r="N140" s="466"/>
      <c r="O140" s="466"/>
      <c r="P140" s="466"/>
      <c r="Q140" s="466"/>
      <c r="R140" s="466"/>
      <c r="S140" s="466"/>
      <c r="T140" s="466"/>
      <c r="U140" s="466"/>
      <c r="V140" s="466"/>
      <c r="W140" s="467"/>
      <c r="X140" s="68"/>
      <c r="Y140" s="74"/>
      <c r="Z140" s="74"/>
    </row>
    <row r="141" spans="1:26" s="41" customFormat="1" ht="17.45" customHeight="1">
      <c r="A141" s="468" t="s">
        <v>170</v>
      </c>
      <c r="B141" s="469"/>
      <c r="C141" s="469"/>
      <c r="D141" s="469"/>
      <c r="E141" s="17"/>
      <c r="F141" s="17"/>
      <c r="G141" s="17"/>
      <c r="H141" s="17"/>
      <c r="I141" s="17"/>
      <c r="J141" s="17"/>
      <c r="K141" s="70"/>
      <c r="L141" s="71"/>
      <c r="M141" s="466" t="str">
        <f>IF($M$8="","",$M$8)</f>
        <v/>
      </c>
      <c r="N141" s="466"/>
      <c r="O141" s="466"/>
      <c r="P141" s="466"/>
      <c r="Q141" s="466"/>
      <c r="R141" s="466"/>
      <c r="S141" s="466"/>
      <c r="T141" s="466"/>
      <c r="U141" s="466"/>
      <c r="V141" s="466"/>
      <c r="W141" s="467"/>
      <c r="X141" s="74"/>
      <c r="Y141" s="74"/>
    </row>
    <row r="142" spans="1:26" s="41" customFormat="1" ht="7.5" customHeight="1">
      <c r="A142" s="470"/>
      <c r="B142" s="471"/>
      <c r="C142" s="471"/>
      <c r="D142" s="471"/>
      <c r="E142" s="34"/>
      <c r="F142" s="34"/>
      <c r="G142" s="39"/>
      <c r="H142" s="34"/>
      <c r="I142" s="34"/>
      <c r="J142" s="34"/>
      <c r="K142" s="462" t="s">
        <v>12</v>
      </c>
      <c r="L142" s="463"/>
      <c r="M142" s="472" t="str">
        <f>IF($M$9="","",$M$9)</f>
        <v/>
      </c>
      <c r="N142" s="472"/>
      <c r="O142" s="472"/>
      <c r="P142" s="472"/>
      <c r="Q142" s="472"/>
      <c r="R142" s="472"/>
      <c r="S142" s="472"/>
      <c r="T142" s="472"/>
      <c r="U142" s="472"/>
      <c r="V142" s="472"/>
      <c r="W142" s="72"/>
      <c r="X142" s="74"/>
      <c r="Y142" s="74"/>
    </row>
    <row r="143" spans="1:26" s="41" customFormat="1" ht="18" customHeight="1">
      <c r="A143" s="455" t="str">
        <f>IF(ISTEXT($A$10),$A$10,"")</f>
        <v/>
      </c>
      <c r="B143" s="454"/>
      <c r="C143" s="456"/>
      <c r="D143" s="453" t="str">
        <f>$D$10</f>
        <v>銀行</v>
      </c>
      <c r="E143" s="456"/>
      <c r="F143" s="453" t="str">
        <f>IF(ISTEXT($F$10),$F$10,"")</f>
        <v/>
      </c>
      <c r="G143" s="454"/>
      <c r="H143" s="456"/>
      <c r="I143" s="453" t="s">
        <v>6</v>
      </c>
      <c r="J143" s="454"/>
      <c r="K143" s="462"/>
      <c r="L143" s="463"/>
      <c r="M143" s="472"/>
      <c r="N143" s="472"/>
      <c r="O143" s="472"/>
      <c r="P143" s="472"/>
      <c r="Q143" s="472"/>
      <c r="R143" s="472"/>
      <c r="S143" s="472"/>
      <c r="T143" s="472"/>
      <c r="U143" s="472"/>
      <c r="V143" s="472"/>
      <c r="W143" s="35" t="s">
        <v>13</v>
      </c>
      <c r="X143" s="74"/>
      <c r="Y143" s="74"/>
    </row>
    <row r="144" spans="1:26" s="41" customFormat="1" ht="18" customHeight="1">
      <c r="A144" s="455" t="s">
        <v>8</v>
      </c>
      <c r="B144" s="456"/>
      <c r="C144" s="457" t="str">
        <f>IF($C$11,$C$11,"")</f>
        <v/>
      </c>
      <c r="D144" s="458"/>
      <c r="E144" s="459"/>
      <c r="F144" s="453" t="s">
        <v>9</v>
      </c>
      <c r="G144" s="456"/>
      <c r="H144" s="460" t="str">
        <f>IF($H$11,$H$11,"")</f>
        <v/>
      </c>
      <c r="I144" s="461"/>
      <c r="J144" s="461"/>
      <c r="K144" s="462" t="s">
        <v>29</v>
      </c>
      <c r="L144" s="463"/>
      <c r="M144" s="463"/>
      <c r="N144" s="94" t="s">
        <v>127</v>
      </c>
      <c r="O144" s="473" t="str">
        <f>IF(O100="","",O100)</f>
        <v/>
      </c>
      <c r="P144" s="474"/>
      <c r="Q144" s="474"/>
      <c r="R144" s="474"/>
      <c r="S144" s="475" t="str">
        <f>IF(S100="","",S100)</f>
        <v>免税事業者</v>
      </c>
      <c r="T144" s="475"/>
      <c r="U144" s="475"/>
      <c r="V144" s="475"/>
      <c r="W144" s="476"/>
      <c r="X144" s="74"/>
      <c r="Y144" s="74"/>
    </row>
    <row r="145" spans="1:33" s="41" customFormat="1" ht="18" customHeight="1" thickBot="1">
      <c r="A145" s="443" t="s">
        <v>144</v>
      </c>
      <c r="B145" s="444"/>
      <c r="C145" s="445">
        <f>$C$12</f>
        <v>0</v>
      </c>
      <c r="D145" s="446"/>
      <c r="E145" s="444"/>
      <c r="F145" s="449" t="s">
        <v>10</v>
      </c>
      <c r="G145" s="450"/>
      <c r="H145" s="451" t="str">
        <f>IF($H$12="","",IF($A$10="ゆうちょ",TEXT($H$12,"00000000"),TEXT($H$12,"0000000")))</f>
        <v/>
      </c>
      <c r="I145" s="451"/>
      <c r="J145" s="452"/>
      <c r="K145" s="447" t="s">
        <v>14</v>
      </c>
      <c r="L145" s="448"/>
      <c r="M145" s="448"/>
      <c r="N145" s="448" t="str">
        <f>IF($N$12="","",$N$12)</f>
        <v/>
      </c>
      <c r="O145" s="448"/>
      <c r="P145" s="448"/>
      <c r="Q145" s="448" t="s">
        <v>15</v>
      </c>
      <c r="R145" s="448"/>
      <c r="S145" s="448"/>
      <c r="T145" s="448" t="str">
        <f>IF($T$12="","",$T$12)</f>
        <v/>
      </c>
      <c r="U145" s="448"/>
      <c r="V145" s="448"/>
      <c r="W145" s="36"/>
      <c r="X145" s="74"/>
      <c r="Y145" s="74"/>
    </row>
    <row r="146" spans="1:33" s="41" customFormat="1" ht="12" customHeight="1">
      <c r="A146" s="427" t="s">
        <v>72</v>
      </c>
      <c r="B146" s="428"/>
      <c r="C146" s="428"/>
      <c r="D146" s="428"/>
      <c r="E146" s="428"/>
      <c r="F146" s="429" t="str">
        <f>IF($F$13="","",$F$13)</f>
        <v/>
      </c>
      <c r="G146" s="429"/>
      <c r="H146" s="429"/>
      <c r="I146" s="429"/>
      <c r="J146" s="429"/>
      <c r="K146" s="430"/>
      <c r="L146" s="430"/>
      <c r="M146" s="430"/>
      <c r="N146" s="430"/>
      <c r="O146" s="430"/>
      <c r="P146" s="430"/>
      <c r="Q146" s="430"/>
      <c r="R146" s="430"/>
      <c r="S146" s="430"/>
      <c r="T146" s="430"/>
      <c r="U146" s="430"/>
      <c r="V146" s="430"/>
      <c r="W146" s="431"/>
      <c r="X146" s="74"/>
      <c r="Y146" s="74"/>
    </row>
    <row r="147" spans="1:33" s="41" customFormat="1" ht="18" customHeight="1" thickBot="1">
      <c r="A147" s="432" t="s">
        <v>71</v>
      </c>
      <c r="B147" s="433"/>
      <c r="C147" s="433"/>
      <c r="D147" s="433"/>
      <c r="E147" s="433"/>
      <c r="F147" s="434" t="str">
        <f>IF($F$14="","",$F$14)</f>
        <v/>
      </c>
      <c r="G147" s="434"/>
      <c r="H147" s="434"/>
      <c r="I147" s="434"/>
      <c r="J147" s="434"/>
      <c r="K147" s="434"/>
      <c r="L147" s="434"/>
      <c r="M147" s="434"/>
      <c r="N147" s="434"/>
      <c r="O147" s="434"/>
      <c r="P147" s="434"/>
      <c r="Q147" s="434"/>
      <c r="R147" s="434"/>
      <c r="S147" s="434"/>
      <c r="T147" s="434"/>
      <c r="U147" s="434"/>
      <c r="V147" s="434"/>
      <c r="W147" s="435"/>
      <c r="X147" s="74"/>
      <c r="Y147" s="74"/>
    </row>
    <row r="148" spans="1:33" s="41" customFormat="1" ht="6" customHeight="1" thickBot="1">
      <c r="A148" s="68"/>
      <c r="B148" s="68"/>
      <c r="C148" s="68"/>
      <c r="D148" s="68"/>
      <c r="E148" s="68"/>
      <c r="F148" s="37"/>
      <c r="G148" s="37"/>
      <c r="H148" s="37"/>
      <c r="I148" s="37"/>
      <c r="J148" s="37"/>
      <c r="K148" s="37"/>
      <c r="L148" s="37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74"/>
      <c r="Y148" s="74"/>
    </row>
    <row r="149" spans="1:33" s="22" customFormat="1" ht="16.899999999999999" customHeight="1" thickBot="1">
      <c r="A149" s="436" t="s">
        <v>73</v>
      </c>
      <c r="B149" s="437"/>
      <c r="C149" s="437"/>
      <c r="D149" s="437"/>
      <c r="E149" s="437"/>
      <c r="F149" s="438" t="str">
        <f>IF($F$16="","",$F$16)</f>
        <v/>
      </c>
      <c r="G149" s="438"/>
      <c r="H149" s="438"/>
      <c r="I149" s="438"/>
      <c r="J149" s="439" t="s">
        <v>74</v>
      </c>
      <c r="K149" s="440"/>
      <c r="L149" s="440"/>
      <c r="M149" s="441"/>
      <c r="N149" s="438" t="str">
        <f>IF($N$16="","",$N$16)</f>
        <v/>
      </c>
      <c r="O149" s="438"/>
      <c r="P149" s="438"/>
      <c r="Q149" s="438"/>
      <c r="R149" s="438"/>
      <c r="S149" s="438"/>
      <c r="T149" s="438"/>
      <c r="U149" s="438"/>
      <c r="V149" s="438"/>
      <c r="W149" s="442"/>
      <c r="X149" s="20"/>
      <c r="Y149" s="20"/>
    </row>
    <row r="150" spans="1:33" s="22" customFormat="1" ht="21.6" customHeight="1">
      <c r="A150" s="425" t="s">
        <v>110</v>
      </c>
      <c r="B150" s="411"/>
      <c r="C150" s="411"/>
      <c r="D150" s="411"/>
      <c r="E150" s="411"/>
      <c r="F150" s="421" t="s">
        <v>76</v>
      </c>
      <c r="G150" s="426"/>
      <c r="H150" s="426"/>
      <c r="I150" s="421" t="s">
        <v>77</v>
      </c>
      <c r="J150" s="421"/>
      <c r="K150" s="421"/>
      <c r="L150" s="421" t="s">
        <v>78</v>
      </c>
      <c r="M150" s="421"/>
      <c r="N150" s="421"/>
      <c r="O150" s="421" t="s">
        <v>75</v>
      </c>
      <c r="P150" s="421"/>
      <c r="Q150" s="421"/>
      <c r="R150" s="421" t="s">
        <v>79</v>
      </c>
      <c r="S150" s="421"/>
      <c r="T150" s="421"/>
      <c r="U150" s="421" t="s">
        <v>80</v>
      </c>
      <c r="V150" s="421"/>
      <c r="W150" s="422"/>
      <c r="X150" s="20"/>
      <c r="Y150" s="20"/>
    </row>
    <row r="151" spans="1:33" s="22" customFormat="1" ht="15.6" customHeight="1">
      <c r="A151" s="423" t="str">
        <f>IF($A$18="","",$A$18)</f>
        <v/>
      </c>
      <c r="B151" s="424"/>
      <c r="C151" s="424"/>
      <c r="D151" s="424"/>
      <c r="E151" s="424"/>
      <c r="F151" s="359" t="str">
        <f>IF($F$18="","",$F$18)</f>
        <v/>
      </c>
      <c r="G151" s="338"/>
      <c r="H151" s="338"/>
      <c r="I151" s="359" t="str">
        <f>IF($I$18="","",$I$18)</f>
        <v/>
      </c>
      <c r="J151" s="338"/>
      <c r="K151" s="338"/>
      <c r="L151" s="359">
        <f>IF($L$18="","",$L$18)</f>
        <v>0</v>
      </c>
      <c r="M151" s="338"/>
      <c r="N151" s="338"/>
      <c r="O151" s="359" t="str">
        <f>IF($O$18="","",$O$18)</f>
        <v/>
      </c>
      <c r="P151" s="338"/>
      <c r="Q151" s="338"/>
      <c r="R151" s="359">
        <f>IF($R$18="","",$R$18)</f>
        <v>0</v>
      </c>
      <c r="S151" s="338"/>
      <c r="T151" s="338"/>
      <c r="U151" s="359">
        <f>IF($U$18="","",$U$18)</f>
        <v>0</v>
      </c>
      <c r="V151" s="338"/>
      <c r="W151" s="339"/>
      <c r="X151" s="20"/>
      <c r="Y151" s="20"/>
    </row>
    <row r="152" spans="1:33" s="22" customFormat="1" ht="15.6" customHeight="1" thickBot="1">
      <c r="A152" s="413" t="str">
        <f>IF($A$19="","",$A$19)</f>
        <v/>
      </c>
      <c r="B152" s="414"/>
      <c r="C152" s="414"/>
      <c r="D152" s="414"/>
      <c r="E152" s="415"/>
      <c r="F152" s="406" t="str">
        <f>IF($F$19="","",$F$19)</f>
        <v/>
      </c>
      <c r="G152" s="407"/>
      <c r="H152" s="416"/>
      <c r="I152" s="406" t="str">
        <f>IF($I$19="","",$I$19)</f>
        <v/>
      </c>
      <c r="J152" s="407"/>
      <c r="K152" s="416"/>
      <c r="L152" s="406">
        <f>IF($L$19="","",$L$19)</f>
        <v>0</v>
      </c>
      <c r="M152" s="407"/>
      <c r="N152" s="416"/>
      <c r="O152" s="406" t="str">
        <f>IF($O$19="","",$O$19)</f>
        <v/>
      </c>
      <c r="P152" s="407"/>
      <c r="Q152" s="416"/>
      <c r="R152" s="406">
        <f>IF($R$19="","",$R$19)</f>
        <v>0</v>
      </c>
      <c r="S152" s="407"/>
      <c r="T152" s="416"/>
      <c r="U152" s="406">
        <f>IF($U$19="","",$U$19)</f>
        <v>0</v>
      </c>
      <c r="V152" s="407"/>
      <c r="W152" s="408"/>
      <c r="X152" s="20"/>
      <c r="Y152" s="20"/>
    </row>
    <row r="153" spans="1:33" s="22" customFormat="1" ht="15.6" customHeight="1" thickBot="1">
      <c r="A153" s="42" t="s">
        <v>16</v>
      </c>
      <c r="B153" s="43"/>
      <c r="C153" s="43"/>
      <c r="D153" s="43"/>
      <c r="E153" s="43"/>
      <c r="F153" s="43"/>
      <c r="G153" s="43"/>
      <c r="H153" s="44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20"/>
      <c r="Y153" s="20"/>
    </row>
    <row r="154" spans="1:33" s="22" customFormat="1" ht="15.6" customHeight="1">
      <c r="A154" s="409" t="s">
        <v>17</v>
      </c>
      <c r="B154" s="410"/>
      <c r="C154" s="417" t="s">
        <v>31</v>
      </c>
      <c r="D154" s="418"/>
      <c r="E154" s="418"/>
      <c r="F154" s="418"/>
      <c r="G154" s="418"/>
      <c r="H154" s="418"/>
      <c r="I154" s="418"/>
      <c r="J154" s="418"/>
      <c r="K154" s="419" t="s">
        <v>126</v>
      </c>
      <c r="L154" s="420"/>
      <c r="M154" s="411" t="s">
        <v>18</v>
      </c>
      <c r="N154" s="411"/>
      <c r="O154" s="411"/>
      <c r="P154" s="411" t="s">
        <v>19</v>
      </c>
      <c r="Q154" s="411"/>
      <c r="R154" s="411" t="s">
        <v>20</v>
      </c>
      <c r="S154" s="411"/>
      <c r="T154" s="411"/>
      <c r="U154" s="411" t="s">
        <v>21</v>
      </c>
      <c r="V154" s="411"/>
      <c r="W154" s="412"/>
      <c r="X154" s="20"/>
      <c r="Y154" s="20"/>
    </row>
    <row r="155" spans="1:33" s="22" customFormat="1" ht="15.6" customHeight="1">
      <c r="A155" s="395" t="str">
        <f>IF($A$22="","",$A$22)</f>
        <v/>
      </c>
      <c r="B155" s="396"/>
      <c r="C155" s="403" t="str">
        <f>IF($C$22="","",$C$22)</f>
        <v>　契 約 工 事 計　（別紙のとおり）</v>
      </c>
      <c r="D155" s="404"/>
      <c r="E155" s="404"/>
      <c r="F155" s="404"/>
      <c r="G155" s="404"/>
      <c r="H155" s="404"/>
      <c r="I155" s="404"/>
      <c r="J155" s="404"/>
      <c r="K155" s="399">
        <f>IF($K$22="","",$K$22)</f>
        <v>0.1</v>
      </c>
      <c r="L155" s="400"/>
      <c r="M155" s="401">
        <f>IF($M$22="","",$M$22)</f>
        <v>1</v>
      </c>
      <c r="N155" s="401"/>
      <c r="O155" s="401"/>
      <c r="P155" s="402" t="str">
        <f>IF($P$22="","",$P$22)</f>
        <v>式</v>
      </c>
      <c r="Q155" s="402"/>
      <c r="R155" s="405">
        <f>IF($R$22="","",$R$22)</f>
        <v>0</v>
      </c>
      <c r="S155" s="405"/>
      <c r="T155" s="405"/>
      <c r="U155" s="393">
        <f>IF($U$22="","",$U$22)</f>
        <v>0</v>
      </c>
      <c r="V155" s="393"/>
      <c r="W155" s="394"/>
      <c r="X155" s="20"/>
      <c r="Y155" s="20"/>
    </row>
    <row r="156" spans="1:33" s="22" customFormat="1" ht="15.6" customHeight="1">
      <c r="A156" s="395" t="str">
        <f>IF($A$23="","",$A$23)</f>
        <v/>
      </c>
      <c r="B156" s="396"/>
      <c r="C156" s="397" t="str">
        <f>IF($C$23="","",$C$23)</f>
        <v/>
      </c>
      <c r="D156" s="398"/>
      <c r="E156" s="398"/>
      <c r="F156" s="398"/>
      <c r="G156" s="398"/>
      <c r="H156" s="398"/>
      <c r="I156" s="398"/>
      <c r="J156" s="398"/>
      <c r="K156" s="399" t="str">
        <f>IF($K$23="","",$K$23)</f>
        <v/>
      </c>
      <c r="L156" s="400"/>
      <c r="M156" s="401" t="str">
        <f>IF($M$23="","",$M$23)</f>
        <v/>
      </c>
      <c r="N156" s="401"/>
      <c r="O156" s="401"/>
      <c r="P156" s="402" t="str">
        <f>IF($P$23="","",$P$23)</f>
        <v/>
      </c>
      <c r="Q156" s="402"/>
      <c r="R156" s="401" t="str">
        <f>IF($R$23="","",$R$23)</f>
        <v/>
      </c>
      <c r="S156" s="401"/>
      <c r="T156" s="401"/>
      <c r="U156" s="393">
        <f>IF($U$23="","",$U$23)</f>
        <v>0</v>
      </c>
      <c r="V156" s="393"/>
      <c r="W156" s="394"/>
      <c r="X156" s="20"/>
      <c r="Y156" s="20"/>
    </row>
    <row r="157" spans="1:33" s="22" customFormat="1" ht="15.6" customHeight="1">
      <c r="A157" s="395" t="str">
        <f>IF($A$24="","",$A$24)</f>
        <v/>
      </c>
      <c r="B157" s="396"/>
      <c r="C157" s="397" t="str">
        <f>IF($C$24="","",$C$24)</f>
        <v/>
      </c>
      <c r="D157" s="398"/>
      <c r="E157" s="398"/>
      <c r="F157" s="398"/>
      <c r="G157" s="398"/>
      <c r="H157" s="398"/>
      <c r="I157" s="398"/>
      <c r="J157" s="398"/>
      <c r="K157" s="399" t="str">
        <f>IF($K$24="","",$K$24)</f>
        <v/>
      </c>
      <c r="L157" s="400"/>
      <c r="M157" s="401" t="str">
        <f>IF($M$24="","",$M$24)</f>
        <v/>
      </c>
      <c r="N157" s="401"/>
      <c r="O157" s="401"/>
      <c r="P157" s="402" t="str">
        <f>IF($P$24="","",$P$24)</f>
        <v/>
      </c>
      <c r="Q157" s="402"/>
      <c r="R157" s="401" t="str">
        <f>IF($R$24="","",$R$24)</f>
        <v/>
      </c>
      <c r="S157" s="401"/>
      <c r="T157" s="401"/>
      <c r="U157" s="393">
        <f>IF($U$24="","",$U$24)</f>
        <v>0</v>
      </c>
      <c r="V157" s="393"/>
      <c r="W157" s="394"/>
      <c r="X157" s="20"/>
      <c r="Y157" s="20"/>
    </row>
    <row r="158" spans="1:33" s="22" customFormat="1" ht="15.6" customHeight="1">
      <c r="A158" s="395" t="str">
        <f>IF($A$25="","",$A$25)</f>
        <v/>
      </c>
      <c r="B158" s="396"/>
      <c r="C158" s="397" t="str">
        <f>IF($C$25="","",$C$25)</f>
        <v/>
      </c>
      <c r="D158" s="398"/>
      <c r="E158" s="398"/>
      <c r="F158" s="398"/>
      <c r="G158" s="398"/>
      <c r="H158" s="398"/>
      <c r="I158" s="398"/>
      <c r="J158" s="398"/>
      <c r="K158" s="399" t="str">
        <f>IF($K$25="","",$K$25)</f>
        <v/>
      </c>
      <c r="L158" s="400"/>
      <c r="M158" s="401" t="str">
        <f>IF($M$25="","",$M$25)</f>
        <v/>
      </c>
      <c r="N158" s="401"/>
      <c r="O158" s="401"/>
      <c r="P158" s="402" t="str">
        <f>IF($P$25="","",$P$25)</f>
        <v/>
      </c>
      <c r="Q158" s="402"/>
      <c r="R158" s="401" t="str">
        <f>IF($R$25="","",$R$25)</f>
        <v/>
      </c>
      <c r="S158" s="401"/>
      <c r="T158" s="401"/>
      <c r="U158" s="393">
        <f>IF($U$25="","",$U$25)</f>
        <v>0</v>
      </c>
      <c r="V158" s="393"/>
      <c r="W158" s="394"/>
      <c r="X158" s="20"/>
      <c r="Y158" s="20"/>
      <c r="AG158" s="88"/>
    </row>
    <row r="159" spans="1:33" s="22" customFormat="1" ht="15.6" customHeight="1">
      <c r="A159" s="395" t="str">
        <f>IF($A$26="","",$A$26)</f>
        <v/>
      </c>
      <c r="B159" s="396"/>
      <c r="C159" s="397" t="str">
        <f>IF($C$26="","",$C$26)</f>
        <v/>
      </c>
      <c r="D159" s="398"/>
      <c r="E159" s="398"/>
      <c r="F159" s="398"/>
      <c r="G159" s="398"/>
      <c r="H159" s="398"/>
      <c r="I159" s="398"/>
      <c r="J159" s="398"/>
      <c r="K159" s="399" t="str">
        <f>IF($K$26="","",$K$26)</f>
        <v/>
      </c>
      <c r="L159" s="400"/>
      <c r="M159" s="401" t="str">
        <f>IF($M$26="","",$M$26)</f>
        <v/>
      </c>
      <c r="N159" s="401"/>
      <c r="O159" s="401"/>
      <c r="P159" s="402" t="str">
        <f>IF($P$26="","",$P$26)</f>
        <v/>
      </c>
      <c r="Q159" s="402"/>
      <c r="R159" s="401" t="str">
        <f>IF($R$26="","",$R$26)</f>
        <v/>
      </c>
      <c r="S159" s="401"/>
      <c r="T159" s="401"/>
      <c r="U159" s="393">
        <f>IF($U$26="","",$U$26)</f>
        <v>0</v>
      </c>
      <c r="V159" s="393"/>
      <c r="W159" s="394"/>
      <c r="X159" s="20"/>
      <c r="Y159" s="20"/>
    </row>
    <row r="160" spans="1:33" s="22" customFormat="1" ht="15.6" customHeight="1">
      <c r="A160" s="395" t="str">
        <f>IF($A$27="","",$A$27)</f>
        <v/>
      </c>
      <c r="B160" s="396"/>
      <c r="C160" s="397" t="str">
        <f>IF($C$27="","",$C$27)</f>
        <v/>
      </c>
      <c r="D160" s="398"/>
      <c r="E160" s="398"/>
      <c r="F160" s="398"/>
      <c r="G160" s="398"/>
      <c r="H160" s="398"/>
      <c r="I160" s="398"/>
      <c r="J160" s="398"/>
      <c r="K160" s="399" t="str">
        <f>IF($K$27="","",$K$27)</f>
        <v/>
      </c>
      <c r="L160" s="400"/>
      <c r="M160" s="401" t="str">
        <f>IF($M$27="","",$M$27)</f>
        <v/>
      </c>
      <c r="N160" s="401"/>
      <c r="O160" s="401"/>
      <c r="P160" s="402" t="str">
        <f>IF($P$27="","",$P$27)</f>
        <v/>
      </c>
      <c r="Q160" s="402"/>
      <c r="R160" s="401" t="str">
        <f>IF($R$27="","",$R$27)</f>
        <v/>
      </c>
      <c r="S160" s="401"/>
      <c r="T160" s="401"/>
      <c r="U160" s="393">
        <f>IF($U$27="","",$U$27)</f>
        <v>0</v>
      </c>
      <c r="V160" s="393"/>
      <c r="W160" s="394"/>
      <c r="X160" s="20"/>
      <c r="Y160" s="20"/>
    </row>
    <row r="161" spans="1:30" s="22" customFormat="1" ht="15.6" customHeight="1" thickBot="1">
      <c r="A161" s="21"/>
      <c r="B161" s="2"/>
      <c r="C161" s="372"/>
      <c r="D161" s="373"/>
      <c r="E161" s="373"/>
      <c r="F161" s="373"/>
      <c r="G161" s="373"/>
      <c r="H161" s="373"/>
      <c r="I161" s="373"/>
      <c r="J161" s="373"/>
      <c r="K161" s="373"/>
      <c r="L161" s="374"/>
      <c r="M161" s="375"/>
      <c r="N161" s="375"/>
      <c r="O161" s="375"/>
      <c r="P161" s="375"/>
      <c r="Q161" s="375"/>
      <c r="R161" s="376" t="s">
        <v>28</v>
      </c>
      <c r="S161" s="376"/>
      <c r="T161" s="376"/>
      <c r="U161" s="377">
        <f>SUM($U$67:$W$72)</f>
        <v>0</v>
      </c>
      <c r="V161" s="378"/>
      <c r="W161" s="379"/>
      <c r="X161" s="20"/>
      <c r="Y161" s="95"/>
    </row>
    <row r="162" spans="1:30" s="22" customFormat="1" ht="15.6" customHeight="1">
      <c r="B162" s="1"/>
      <c r="C162" s="3"/>
      <c r="D162" s="4"/>
      <c r="E162" s="380" t="str">
        <f>IF($E$29="","",$E$29)</f>
        <v/>
      </c>
      <c r="F162" s="381"/>
      <c r="G162" s="382" t="s">
        <v>48</v>
      </c>
      <c r="H162" s="383"/>
      <c r="I162" s="384" t="s">
        <v>47</v>
      </c>
      <c r="J162" s="385"/>
      <c r="K162" s="386">
        <f>IF($K$29="","",$K$29)</f>
        <v>0</v>
      </c>
      <c r="L162" s="387"/>
      <c r="M162" s="388"/>
      <c r="N162" s="389" t="s">
        <v>27</v>
      </c>
      <c r="O162" s="390"/>
      <c r="P162" s="386">
        <f>IF($P$29="","",$P$29)</f>
        <v>0</v>
      </c>
      <c r="Q162" s="387"/>
      <c r="R162" s="387"/>
      <c r="S162" s="389" t="s">
        <v>44</v>
      </c>
      <c r="T162" s="391"/>
      <c r="U162" s="387">
        <f>IF($U$29="","",$U$29)</f>
        <v>0</v>
      </c>
      <c r="V162" s="387"/>
      <c r="W162" s="392"/>
      <c r="X162" s="20"/>
      <c r="Y162" s="20"/>
      <c r="AD162" s="1"/>
    </row>
    <row r="163" spans="1:30" s="22" customFormat="1" ht="15.6" customHeight="1">
      <c r="B163" s="1"/>
      <c r="C163" s="3"/>
      <c r="D163" s="5"/>
      <c r="E163" s="353" t="str">
        <f>IF($E$30="","",$E$30)</f>
        <v/>
      </c>
      <c r="F163" s="354"/>
      <c r="G163" s="355" t="s">
        <v>48</v>
      </c>
      <c r="H163" s="356"/>
      <c r="I163" s="357" t="s">
        <v>47</v>
      </c>
      <c r="J163" s="358"/>
      <c r="K163" s="359">
        <f>IF($K$30="","",$K$30)</f>
        <v>0</v>
      </c>
      <c r="L163" s="338"/>
      <c r="M163" s="360"/>
      <c r="N163" s="361" t="s">
        <v>27</v>
      </c>
      <c r="O163" s="362"/>
      <c r="P163" s="359">
        <f>IF($P$30="","",$P$30)</f>
        <v>0</v>
      </c>
      <c r="Q163" s="338"/>
      <c r="R163" s="338"/>
      <c r="S163" s="361" t="s">
        <v>44</v>
      </c>
      <c r="T163" s="363"/>
      <c r="U163" s="338">
        <f>IF($U$30="","",$U$30)</f>
        <v>0</v>
      </c>
      <c r="V163" s="338"/>
      <c r="W163" s="339"/>
      <c r="X163" s="20"/>
      <c r="Y163" s="20"/>
      <c r="AD163" s="1"/>
    </row>
    <row r="164" spans="1:30" s="22" customFormat="1" ht="15.6" customHeight="1" thickBot="1">
      <c r="B164" s="20"/>
      <c r="C164" s="23"/>
      <c r="D164" s="24"/>
      <c r="E164" s="340" t="str">
        <f>IF($E$31="","",$E$31)</f>
        <v/>
      </c>
      <c r="F164" s="341"/>
      <c r="G164" s="342" t="s">
        <v>48</v>
      </c>
      <c r="H164" s="343"/>
      <c r="I164" s="344" t="s">
        <v>47</v>
      </c>
      <c r="J164" s="345"/>
      <c r="K164" s="346">
        <f>IF($K$31="","",$K$31)</f>
        <v>0</v>
      </c>
      <c r="L164" s="347"/>
      <c r="M164" s="348"/>
      <c r="N164" s="349" t="s">
        <v>27</v>
      </c>
      <c r="O164" s="350"/>
      <c r="P164" s="346">
        <f>IF($P$31="","",$P$31)</f>
        <v>0</v>
      </c>
      <c r="Q164" s="347"/>
      <c r="R164" s="347"/>
      <c r="S164" s="349" t="s">
        <v>44</v>
      </c>
      <c r="T164" s="351"/>
      <c r="U164" s="347">
        <f>IF($U$31="","",$U$31)</f>
        <v>0</v>
      </c>
      <c r="V164" s="347"/>
      <c r="W164" s="352"/>
      <c r="X164" s="20"/>
      <c r="Y164" s="20"/>
      <c r="AD164" s="20"/>
    </row>
    <row r="165" spans="1:30" s="22" customFormat="1" ht="15.6" customHeight="1" thickTop="1" thickBot="1">
      <c r="B165" s="20"/>
      <c r="C165" s="23"/>
      <c r="D165" s="24"/>
      <c r="E165" s="369" t="s">
        <v>136</v>
      </c>
      <c r="F165" s="370"/>
      <c r="G165" s="370"/>
      <c r="H165" s="371"/>
      <c r="I165" s="364" t="s">
        <v>28</v>
      </c>
      <c r="J165" s="365"/>
      <c r="K165" s="366">
        <f>IF($K$32="","",$K$32)</f>
        <v>0</v>
      </c>
      <c r="L165" s="336"/>
      <c r="M165" s="367"/>
      <c r="N165" s="364" t="s">
        <v>28</v>
      </c>
      <c r="O165" s="365"/>
      <c r="P165" s="366">
        <f>IF($P$32="","",$P$32)</f>
        <v>0</v>
      </c>
      <c r="Q165" s="336"/>
      <c r="R165" s="336"/>
      <c r="S165" s="364" t="s">
        <v>26</v>
      </c>
      <c r="T165" s="368"/>
      <c r="U165" s="336">
        <f>IF($U$32="","",$U$32)</f>
        <v>0</v>
      </c>
      <c r="V165" s="336"/>
      <c r="W165" s="337"/>
      <c r="X165" s="20"/>
      <c r="Y165" s="92"/>
    </row>
    <row r="166" spans="1:30" s="22" customFormat="1" ht="7.5" customHeight="1">
      <c r="B166" s="20"/>
      <c r="C166" s="23"/>
      <c r="D166" s="38"/>
      <c r="E166" s="38"/>
      <c r="F166" s="38"/>
      <c r="G166" s="11"/>
      <c r="H166" s="11"/>
      <c r="I166" s="13"/>
      <c r="J166" s="13"/>
      <c r="K166" s="14"/>
      <c r="L166" s="14"/>
      <c r="M166" s="14"/>
      <c r="N166" s="13"/>
      <c r="O166" s="13"/>
      <c r="P166" s="14"/>
      <c r="Q166" s="14"/>
      <c r="R166" s="14"/>
      <c r="S166" s="13"/>
      <c r="T166" s="13"/>
      <c r="U166" s="14"/>
      <c r="V166" s="14"/>
      <c r="W166" s="14"/>
      <c r="X166" s="20"/>
      <c r="Y166" s="92"/>
    </row>
    <row r="167" spans="1:30" s="22" customFormat="1" ht="18" customHeight="1" thickBot="1">
      <c r="A167" s="317" t="s">
        <v>88</v>
      </c>
      <c r="B167" s="314"/>
      <c r="C167" s="317"/>
      <c r="D167" s="313"/>
      <c r="E167" s="313"/>
      <c r="F167" s="313"/>
      <c r="G167" s="314"/>
      <c r="H167" s="328" t="s">
        <v>22</v>
      </c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9"/>
    </row>
    <row r="168" spans="1:30" s="22" customFormat="1" ht="18" customHeight="1" thickTop="1">
      <c r="A168" s="330" t="s">
        <v>23</v>
      </c>
      <c r="B168" s="331"/>
      <c r="C168" s="317" t="s">
        <v>89</v>
      </c>
      <c r="D168" s="313"/>
      <c r="E168" s="313"/>
      <c r="F168" s="313"/>
      <c r="G168" s="96" t="s">
        <v>91</v>
      </c>
      <c r="H168" s="332"/>
      <c r="I168" s="333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</row>
    <row r="169" spans="1:30" s="22" customFormat="1" ht="18" customHeight="1">
      <c r="A169" s="330"/>
      <c r="B169" s="331"/>
      <c r="C169" s="317" t="s">
        <v>90</v>
      </c>
      <c r="D169" s="313"/>
      <c r="E169" s="313"/>
      <c r="F169" s="313"/>
      <c r="G169" s="96" t="s">
        <v>91</v>
      </c>
      <c r="H169" s="334"/>
      <c r="I169" s="335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</row>
    <row r="170" spans="1:30" s="22" customFormat="1" ht="7.5" customHeight="1">
      <c r="A170" s="97"/>
      <c r="B170" s="97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</row>
    <row r="171" spans="1:30" s="22" customFormat="1" ht="22.5" customHeight="1" thickBot="1">
      <c r="A171" s="317" t="s">
        <v>92</v>
      </c>
      <c r="B171" s="314"/>
      <c r="C171" s="99"/>
      <c r="D171" s="100"/>
      <c r="E171" s="100"/>
      <c r="F171" s="100"/>
      <c r="G171" s="100"/>
      <c r="H171" s="101"/>
      <c r="I171" s="318" t="s">
        <v>32</v>
      </c>
      <c r="J171" s="318"/>
      <c r="K171" s="102"/>
      <c r="L171" s="102"/>
      <c r="M171" s="102"/>
      <c r="N171" s="102"/>
      <c r="O171" s="319" t="s">
        <v>5</v>
      </c>
      <c r="P171" s="320"/>
      <c r="Q171" s="321"/>
      <c r="R171" s="103"/>
      <c r="S171" s="103"/>
      <c r="T171" s="103"/>
      <c r="U171" s="103" t="s">
        <v>35</v>
      </c>
      <c r="V171" s="103"/>
      <c r="W171" s="96"/>
    </row>
    <row r="172" spans="1:30" s="22" customFormat="1" ht="22.5" customHeight="1" thickTop="1" thickBot="1">
      <c r="A172" s="317" t="s">
        <v>93</v>
      </c>
      <c r="B172" s="314"/>
      <c r="C172" s="315" t="s">
        <v>24</v>
      </c>
      <c r="D172" s="322"/>
      <c r="E172" s="322"/>
      <c r="F172" s="322"/>
      <c r="G172" s="322"/>
      <c r="H172" s="323" t="s">
        <v>1</v>
      </c>
      <c r="I172" s="324"/>
      <c r="J172" s="324"/>
      <c r="K172" s="325"/>
      <c r="L172" s="119" t="str">
        <f>L128</f>
        <v/>
      </c>
      <c r="M172" s="104" t="str">
        <f t="shared" ref="M172:Q172" si="4">M128</f>
        <v/>
      </c>
      <c r="N172" s="104" t="str">
        <f>N128</f>
        <v/>
      </c>
      <c r="O172" s="104" t="str">
        <f t="shared" si="4"/>
        <v/>
      </c>
      <c r="P172" s="104" t="str">
        <f t="shared" si="4"/>
        <v/>
      </c>
      <c r="Q172" s="105" t="str">
        <f t="shared" si="4"/>
        <v/>
      </c>
      <c r="R172" s="313" t="s">
        <v>30</v>
      </c>
      <c r="S172" s="313"/>
      <c r="T172" s="313"/>
      <c r="U172" s="313"/>
      <c r="V172" s="313"/>
      <c r="W172" s="314"/>
    </row>
    <row r="173" spans="1:30" s="22" customFormat="1" ht="22.5" customHeight="1" thickTop="1">
      <c r="A173" s="315"/>
      <c r="B173" s="316"/>
      <c r="C173" s="106"/>
      <c r="D173" s="107"/>
      <c r="E173" s="108"/>
      <c r="F173" s="108"/>
      <c r="G173" s="109"/>
      <c r="H173" s="110" t="s">
        <v>25</v>
      </c>
      <c r="I173" s="111"/>
      <c r="J173" s="112"/>
      <c r="K173" s="98"/>
      <c r="L173" s="111"/>
      <c r="M173" s="112"/>
      <c r="N173" s="113"/>
      <c r="O173" s="98"/>
      <c r="P173" s="112"/>
      <c r="Q173" s="113"/>
      <c r="R173" s="114"/>
      <c r="S173" s="103"/>
      <c r="T173" s="103"/>
      <c r="U173" s="103"/>
      <c r="V173" s="103"/>
      <c r="W173" s="96"/>
    </row>
    <row r="174" spans="1:30" s="22" customFormat="1" ht="22.5" customHeight="1">
      <c r="A174" s="315"/>
      <c r="B174" s="316"/>
      <c r="C174" s="106"/>
      <c r="D174" s="107"/>
      <c r="E174" s="108"/>
      <c r="F174" s="108"/>
      <c r="G174" s="109"/>
      <c r="H174" s="115" t="s">
        <v>25</v>
      </c>
      <c r="I174" s="114"/>
      <c r="J174" s="100"/>
      <c r="K174" s="103"/>
      <c r="L174" s="114"/>
      <c r="M174" s="100"/>
      <c r="N174" s="96"/>
      <c r="O174" s="103"/>
      <c r="P174" s="100"/>
      <c r="Q174" s="96"/>
      <c r="R174" s="114"/>
      <c r="S174" s="103"/>
      <c r="T174" s="103"/>
      <c r="U174" s="103"/>
      <c r="V174" s="103"/>
      <c r="W174" s="96"/>
    </row>
    <row r="175" spans="1:30" s="22" customFormat="1" ht="22.5" customHeight="1">
      <c r="A175" s="315"/>
      <c r="B175" s="316"/>
      <c r="C175" s="106"/>
      <c r="D175" s="107"/>
      <c r="E175" s="108"/>
      <c r="F175" s="108"/>
      <c r="G175" s="109"/>
      <c r="H175" s="115" t="s">
        <v>25</v>
      </c>
      <c r="I175" s="114"/>
      <c r="J175" s="100"/>
      <c r="K175" s="103"/>
      <c r="L175" s="114"/>
      <c r="M175" s="100"/>
      <c r="N175" s="96"/>
      <c r="O175" s="103"/>
      <c r="P175" s="100"/>
      <c r="Q175" s="96"/>
      <c r="R175" s="114"/>
      <c r="S175" s="103"/>
      <c r="T175" s="103"/>
      <c r="U175" s="103"/>
      <c r="V175" s="103"/>
      <c r="W175" s="96"/>
    </row>
    <row r="176" spans="1:30" s="22" customFormat="1" ht="22.5" customHeight="1">
      <c r="A176" s="315"/>
      <c r="B176" s="316"/>
      <c r="C176" s="106"/>
      <c r="D176" s="107"/>
      <c r="E176" s="108"/>
      <c r="F176" s="108"/>
      <c r="G176" s="109"/>
      <c r="H176" s="115" t="s">
        <v>25</v>
      </c>
      <c r="I176" s="114"/>
      <c r="J176" s="100"/>
      <c r="K176" s="103"/>
      <c r="L176" s="114"/>
      <c r="M176" s="100"/>
      <c r="N176" s="96"/>
      <c r="O176" s="103"/>
      <c r="P176" s="100"/>
      <c r="Q176" s="96"/>
      <c r="R176" s="114"/>
      <c r="S176" s="103"/>
      <c r="T176" s="103"/>
      <c r="U176" s="103"/>
      <c r="V176" s="103"/>
      <c r="W176" s="96"/>
      <c r="Y176" s="41"/>
    </row>
    <row r="177" spans="1:25" s="22" customFormat="1" ht="22.5" customHeight="1">
      <c r="A177" s="116"/>
      <c r="B177" s="116"/>
      <c r="C177" s="117"/>
      <c r="D177" s="117"/>
      <c r="E177" s="117"/>
      <c r="F177" s="117"/>
      <c r="G177" s="118"/>
      <c r="H177" s="115" t="s">
        <v>26</v>
      </c>
      <c r="I177" s="114"/>
      <c r="J177" s="100"/>
      <c r="K177" s="103"/>
      <c r="L177" s="114"/>
      <c r="M177" s="100"/>
      <c r="N177" s="96"/>
      <c r="O177" s="103"/>
      <c r="P177" s="100"/>
      <c r="Q177" s="96"/>
      <c r="R177" s="114"/>
      <c r="S177" s="103"/>
      <c r="T177" s="103"/>
      <c r="U177" s="103"/>
      <c r="V177" s="103"/>
      <c r="W177" s="96"/>
      <c r="Y177" s="41"/>
    </row>
  </sheetData>
  <sheetProtection algorithmName="SHA-512" hashValue="rpQ2raBaYhD+tAeJR5dWcAcy3aTSOFhne7w64/JoG7C8SJARpCktnMxYZVhC2UBsNcsZ9TlV65ERwDPzEAoS6g==" saltValue="5vUBu6Il+KfsfZjSYMBdjQ==" spinCount="100000" sheet="1" objects="1" scenarios="1"/>
  <mergeCells count="685">
    <mergeCell ref="Y13:AB13"/>
    <mergeCell ref="Y14:AB14"/>
    <mergeCell ref="Z28:AB28"/>
    <mergeCell ref="Z29:AB29"/>
    <mergeCell ref="A13:E13"/>
    <mergeCell ref="F13:W13"/>
    <mergeCell ref="A14:E14"/>
    <mergeCell ref="F14:W14"/>
    <mergeCell ref="A16:E16"/>
    <mergeCell ref="F16:I16"/>
    <mergeCell ref="J16:M16"/>
    <mergeCell ref="N16:W16"/>
    <mergeCell ref="U17:W17"/>
    <mergeCell ref="F18:H18"/>
    <mergeCell ref="I18:K18"/>
    <mergeCell ref="L18:N18"/>
    <mergeCell ref="O18:Q18"/>
    <mergeCell ref="R18:T18"/>
    <mergeCell ref="U18:W18"/>
    <mergeCell ref="A17:E17"/>
    <mergeCell ref="F17:H17"/>
    <mergeCell ref="I17:K17"/>
    <mergeCell ref="L17:N17"/>
    <mergeCell ref="O17:Q17"/>
    <mergeCell ref="R17:T17"/>
    <mergeCell ref="A18:E18"/>
    <mergeCell ref="A1:W1"/>
    <mergeCell ref="A3:I3"/>
    <mergeCell ref="J3:K3"/>
    <mergeCell ref="U3:W3"/>
    <mergeCell ref="S4:W5"/>
    <mergeCell ref="Z7:AB7"/>
    <mergeCell ref="A8:D9"/>
    <mergeCell ref="M8:W8"/>
    <mergeCell ref="K9:L10"/>
    <mergeCell ref="M9:V10"/>
    <mergeCell ref="A10:C10"/>
    <mergeCell ref="D10:E10"/>
    <mergeCell ref="F10:H10"/>
    <mergeCell ref="I10:J10"/>
    <mergeCell ref="Y10:AB10"/>
    <mergeCell ref="A6:J6"/>
    <mergeCell ref="K6:L6"/>
    <mergeCell ref="M6:W6"/>
    <mergeCell ref="A7:J7"/>
    <mergeCell ref="K7:L7"/>
    <mergeCell ref="M7:W7"/>
    <mergeCell ref="P2:Q2"/>
    <mergeCell ref="Y11:AB11"/>
    <mergeCell ref="A12:B12"/>
    <mergeCell ref="C12:E12"/>
    <mergeCell ref="K12:M12"/>
    <mergeCell ref="N12:P12"/>
    <mergeCell ref="Q12:S12"/>
    <mergeCell ref="T12:V12"/>
    <mergeCell ref="A11:B11"/>
    <mergeCell ref="C11:E11"/>
    <mergeCell ref="F11:G11"/>
    <mergeCell ref="H11:J11"/>
    <mergeCell ref="K11:M11"/>
    <mergeCell ref="S11:W11"/>
    <mergeCell ref="O11:R11"/>
    <mergeCell ref="F12:G12"/>
    <mergeCell ref="H12:J12"/>
    <mergeCell ref="U19:W19"/>
    <mergeCell ref="A21:B21"/>
    <mergeCell ref="M21:O21"/>
    <mergeCell ref="P21:Q21"/>
    <mergeCell ref="R21:T21"/>
    <mergeCell ref="U21:W21"/>
    <mergeCell ref="A19:E19"/>
    <mergeCell ref="F19:H19"/>
    <mergeCell ref="I19:K19"/>
    <mergeCell ref="L19:N19"/>
    <mergeCell ref="O19:Q19"/>
    <mergeCell ref="R19:T19"/>
    <mergeCell ref="C21:J21"/>
    <mergeCell ref="K21:L21"/>
    <mergeCell ref="U22:W22"/>
    <mergeCell ref="A23:B23"/>
    <mergeCell ref="C23:J23"/>
    <mergeCell ref="K23:L23"/>
    <mergeCell ref="M23:O23"/>
    <mergeCell ref="P23:Q23"/>
    <mergeCell ref="R23:T23"/>
    <mergeCell ref="U23:W23"/>
    <mergeCell ref="A22:B22"/>
    <mergeCell ref="C22:J22"/>
    <mergeCell ref="K22:L22"/>
    <mergeCell ref="M22:O22"/>
    <mergeCell ref="P22:Q22"/>
    <mergeCell ref="R22:T22"/>
    <mergeCell ref="U24:W24"/>
    <mergeCell ref="A25:B25"/>
    <mergeCell ref="C25:J25"/>
    <mergeCell ref="K25:L25"/>
    <mergeCell ref="M25:O25"/>
    <mergeCell ref="P25:Q25"/>
    <mergeCell ref="R25:T25"/>
    <mergeCell ref="U25:W25"/>
    <mergeCell ref="A24:B24"/>
    <mergeCell ref="C24:J24"/>
    <mergeCell ref="K24:L24"/>
    <mergeCell ref="M24:O24"/>
    <mergeCell ref="P24:Q24"/>
    <mergeCell ref="R24:T24"/>
    <mergeCell ref="U26:W26"/>
    <mergeCell ref="A27:B27"/>
    <mergeCell ref="C27:J27"/>
    <mergeCell ref="K27:L27"/>
    <mergeCell ref="M27:O27"/>
    <mergeCell ref="P27:Q27"/>
    <mergeCell ref="R27:T27"/>
    <mergeCell ref="U27:W27"/>
    <mergeCell ref="A26:B26"/>
    <mergeCell ref="C26:J26"/>
    <mergeCell ref="K26:L26"/>
    <mergeCell ref="M26:O26"/>
    <mergeCell ref="P26:Q26"/>
    <mergeCell ref="R26:T26"/>
    <mergeCell ref="C28:L28"/>
    <mergeCell ref="M28:O28"/>
    <mergeCell ref="P28:Q28"/>
    <mergeCell ref="R28:T28"/>
    <mergeCell ref="U28:W28"/>
    <mergeCell ref="E29:F29"/>
    <mergeCell ref="G29:H29"/>
    <mergeCell ref="I29:J29"/>
    <mergeCell ref="K29:M29"/>
    <mergeCell ref="N29:O29"/>
    <mergeCell ref="P29:R29"/>
    <mergeCell ref="S29:T29"/>
    <mergeCell ref="U29:W29"/>
    <mergeCell ref="S32:T32"/>
    <mergeCell ref="U32:W32"/>
    <mergeCell ref="S30:T30"/>
    <mergeCell ref="U30:W30"/>
    <mergeCell ref="E31:F31"/>
    <mergeCell ref="G31:H31"/>
    <mergeCell ref="I31:J31"/>
    <mergeCell ref="K31:M31"/>
    <mergeCell ref="N31:O31"/>
    <mergeCell ref="P31:R31"/>
    <mergeCell ref="S31:T31"/>
    <mergeCell ref="U31:W31"/>
    <mergeCell ref="E30:F30"/>
    <mergeCell ref="G30:H30"/>
    <mergeCell ref="I30:J30"/>
    <mergeCell ref="K30:M30"/>
    <mergeCell ref="N30:O30"/>
    <mergeCell ref="P30:R30"/>
    <mergeCell ref="I32:J32"/>
    <mergeCell ref="K32:M32"/>
    <mergeCell ref="N32:O32"/>
    <mergeCell ref="P32:R32"/>
    <mergeCell ref="E32:H32"/>
    <mergeCell ref="S49:W50"/>
    <mergeCell ref="A51:J51"/>
    <mergeCell ref="K51:L51"/>
    <mergeCell ref="M51:W51"/>
    <mergeCell ref="A52:J52"/>
    <mergeCell ref="K52:L52"/>
    <mergeCell ref="M52:W52"/>
    <mergeCell ref="G38:J38"/>
    <mergeCell ref="A46:W46"/>
    <mergeCell ref="A48:I48"/>
    <mergeCell ref="J48:K48"/>
    <mergeCell ref="U48:W48"/>
    <mergeCell ref="P47:Q47"/>
    <mergeCell ref="A56:B56"/>
    <mergeCell ref="C56:E56"/>
    <mergeCell ref="F56:G56"/>
    <mergeCell ref="H56:J56"/>
    <mergeCell ref="K56:M56"/>
    <mergeCell ref="A53:D54"/>
    <mergeCell ref="M53:W53"/>
    <mergeCell ref="K54:L55"/>
    <mergeCell ref="M54:V55"/>
    <mergeCell ref="A55:C55"/>
    <mergeCell ref="D55:E55"/>
    <mergeCell ref="F55:H55"/>
    <mergeCell ref="I55:J55"/>
    <mergeCell ref="O56:R56"/>
    <mergeCell ref="S56:W56"/>
    <mergeCell ref="T57:V57"/>
    <mergeCell ref="A58:E58"/>
    <mergeCell ref="F58:W58"/>
    <mergeCell ref="A59:E59"/>
    <mergeCell ref="F59:W59"/>
    <mergeCell ref="A61:E61"/>
    <mergeCell ref="F61:I61"/>
    <mergeCell ref="J61:M61"/>
    <mergeCell ref="N61:W61"/>
    <mergeCell ref="A57:B57"/>
    <mergeCell ref="C57:E57"/>
    <mergeCell ref="K57:M57"/>
    <mergeCell ref="N57:P57"/>
    <mergeCell ref="Q57:S57"/>
    <mergeCell ref="F57:G57"/>
    <mergeCell ref="H57:J57"/>
    <mergeCell ref="U62:W62"/>
    <mergeCell ref="A63:E63"/>
    <mergeCell ref="F63:H63"/>
    <mergeCell ref="I63:K63"/>
    <mergeCell ref="L63:N63"/>
    <mergeCell ref="O63:Q63"/>
    <mergeCell ref="R63:T63"/>
    <mergeCell ref="U63:W63"/>
    <mergeCell ref="A62:E62"/>
    <mergeCell ref="F62:H62"/>
    <mergeCell ref="I62:K62"/>
    <mergeCell ref="L62:N62"/>
    <mergeCell ref="O62:Q62"/>
    <mergeCell ref="R62:T62"/>
    <mergeCell ref="U64:W64"/>
    <mergeCell ref="A66:B66"/>
    <mergeCell ref="M66:O66"/>
    <mergeCell ref="P66:Q66"/>
    <mergeCell ref="R66:T66"/>
    <mergeCell ref="U66:W66"/>
    <mergeCell ref="A64:E64"/>
    <mergeCell ref="F64:H64"/>
    <mergeCell ref="I64:K64"/>
    <mergeCell ref="L64:N64"/>
    <mergeCell ref="O64:Q64"/>
    <mergeCell ref="R64:T64"/>
    <mergeCell ref="C66:J66"/>
    <mergeCell ref="K66:L66"/>
    <mergeCell ref="U67:W67"/>
    <mergeCell ref="A68:B68"/>
    <mergeCell ref="C68:J68"/>
    <mergeCell ref="K68:L68"/>
    <mergeCell ref="M68:O68"/>
    <mergeCell ref="P68:Q68"/>
    <mergeCell ref="R68:T68"/>
    <mergeCell ref="U68:W68"/>
    <mergeCell ref="A67:B67"/>
    <mergeCell ref="C67:J67"/>
    <mergeCell ref="K67:L67"/>
    <mergeCell ref="M67:O67"/>
    <mergeCell ref="P67:Q67"/>
    <mergeCell ref="R67:T67"/>
    <mergeCell ref="U69:W69"/>
    <mergeCell ref="A70:B70"/>
    <mergeCell ref="C70:J70"/>
    <mergeCell ref="K70:L70"/>
    <mergeCell ref="M70:O70"/>
    <mergeCell ref="P70:Q70"/>
    <mergeCell ref="U70:W70"/>
    <mergeCell ref="A69:B69"/>
    <mergeCell ref="C69:J69"/>
    <mergeCell ref="K69:L69"/>
    <mergeCell ref="M69:O69"/>
    <mergeCell ref="P69:Q69"/>
    <mergeCell ref="R69:T69"/>
    <mergeCell ref="R70:T70"/>
    <mergeCell ref="U71:W71"/>
    <mergeCell ref="A72:B72"/>
    <mergeCell ref="C72:J72"/>
    <mergeCell ref="K72:L72"/>
    <mergeCell ref="M72:O72"/>
    <mergeCell ref="P72:Q72"/>
    <mergeCell ref="R72:T72"/>
    <mergeCell ref="U72:W72"/>
    <mergeCell ref="A71:B71"/>
    <mergeCell ref="C71:J71"/>
    <mergeCell ref="K71:L71"/>
    <mergeCell ref="M71:O71"/>
    <mergeCell ref="P71:Q71"/>
    <mergeCell ref="R71:T71"/>
    <mergeCell ref="C73:L73"/>
    <mergeCell ref="M73:O73"/>
    <mergeCell ref="P73:Q73"/>
    <mergeCell ref="R73:T73"/>
    <mergeCell ref="U73:W73"/>
    <mergeCell ref="E74:F74"/>
    <mergeCell ref="G74:H74"/>
    <mergeCell ref="I74:J74"/>
    <mergeCell ref="K74:M74"/>
    <mergeCell ref="N74:O74"/>
    <mergeCell ref="P74:R74"/>
    <mergeCell ref="S74:T74"/>
    <mergeCell ref="U74:W74"/>
    <mergeCell ref="U77:W77"/>
    <mergeCell ref="U75:W75"/>
    <mergeCell ref="E76:F76"/>
    <mergeCell ref="G76:H76"/>
    <mergeCell ref="I76:J76"/>
    <mergeCell ref="K76:M76"/>
    <mergeCell ref="N76:O76"/>
    <mergeCell ref="P76:R76"/>
    <mergeCell ref="S76:T76"/>
    <mergeCell ref="U76:W76"/>
    <mergeCell ref="E75:F75"/>
    <mergeCell ref="G75:H75"/>
    <mergeCell ref="I75:J75"/>
    <mergeCell ref="K75:M75"/>
    <mergeCell ref="N75:O75"/>
    <mergeCell ref="P75:R75"/>
    <mergeCell ref="S75:T75"/>
    <mergeCell ref="I77:J77"/>
    <mergeCell ref="K77:M77"/>
    <mergeCell ref="N77:O77"/>
    <mergeCell ref="P77:R77"/>
    <mergeCell ref="S77:T77"/>
    <mergeCell ref="E77:H77"/>
    <mergeCell ref="V80:W81"/>
    <mergeCell ref="C81:D81"/>
    <mergeCell ref="E81:F81"/>
    <mergeCell ref="A79:B79"/>
    <mergeCell ref="C79:G79"/>
    <mergeCell ref="H79:W79"/>
    <mergeCell ref="A80:B81"/>
    <mergeCell ref="C80:D80"/>
    <mergeCell ref="E80:F80"/>
    <mergeCell ref="H80:I81"/>
    <mergeCell ref="J80:K81"/>
    <mergeCell ref="L80:M81"/>
    <mergeCell ref="N80:O81"/>
    <mergeCell ref="A83:B83"/>
    <mergeCell ref="I83:J83"/>
    <mergeCell ref="O83:Q83"/>
    <mergeCell ref="A84:B84"/>
    <mergeCell ref="C84:G84"/>
    <mergeCell ref="H84:K84"/>
    <mergeCell ref="P80:Q81"/>
    <mergeCell ref="R80:S81"/>
    <mergeCell ref="T80:U81"/>
    <mergeCell ref="A92:I92"/>
    <mergeCell ref="J92:K92"/>
    <mergeCell ref="U92:W92"/>
    <mergeCell ref="S93:W94"/>
    <mergeCell ref="A95:J95"/>
    <mergeCell ref="K95:L95"/>
    <mergeCell ref="M95:W95"/>
    <mergeCell ref="R84:W84"/>
    <mergeCell ref="A85:B85"/>
    <mergeCell ref="A86:B86"/>
    <mergeCell ref="A87:B87"/>
    <mergeCell ref="A88:B88"/>
    <mergeCell ref="A90:W90"/>
    <mergeCell ref="P91:Q91"/>
    <mergeCell ref="I99:J99"/>
    <mergeCell ref="A100:B100"/>
    <mergeCell ref="C100:E100"/>
    <mergeCell ref="F100:G100"/>
    <mergeCell ref="H100:J100"/>
    <mergeCell ref="K100:M100"/>
    <mergeCell ref="A96:J96"/>
    <mergeCell ref="K96:L96"/>
    <mergeCell ref="M96:W96"/>
    <mergeCell ref="A97:D98"/>
    <mergeCell ref="M97:W97"/>
    <mergeCell ref="K98:L99"/>
    <mergeCell ref="M98:V99"/>
    <mergeCell ref="A99:C99"/>
    <mergeCell ref="D99:E99"/>
    <mergeCell ref="F99:H99"/>
    <mergeCell ref="O100:R100"/>
    <mergeCell ref="S100:W100"/>
    <mergeCell ref="A102:E102"/>
    <mergeCell ref="F102:W102"/>
    <mergeCell ref="A103:E103"/>
    <mergeCell ref="F103:W103"/>
    <mergeCell ref="A105:E105"/>
    <mergeCell ref="F105:I105"/>
    <mergeCell ref="J105:M105"/>
    <mergeCell ref="N105:W105"/>
    <mergeCell ref="A101:B101"/>
    <mergeCell ref="C101:E101"/>
    <mergeCell ref="K101:M101"/>
    <mergeCell ref="N101:P101"/>
    <mergeCell ref="Q101:S101"/>
    <mergeCell ref="T101:V101"/>
    <mergeCell ref="F101:G101"/>
    <mergeCell ref="H101:J101"/>
    <mergeCell ref="U106:W106"/>
    <mergeCell ref="A107:E107"/>
    <mergeCell ref="F107:H107"/>
    <mergeCell ref="I107:K107"/>
    <mergeCell ref="L107:N107"/>
    <mergeCell ref="O107:Q107"/>
    <mergeCell ref="R107:T107"/>
    <mergeCell ref="U107:W107"/>
    <mergeCell ref="A106:E106"/>
    <mergeCell ref="F106:H106"/>
    <mergeCell ref="I106:K106"/>
    <mergeCell ref="L106:N106"/>
    <mergeCell ref="O106:Q106"/>
    <mergeCell ref="R106:T106"/>
    <mergeCell ref="U108:W108"/>
    <mergeCell ref="A110:B110"/>
    <mergeCell ref="M110:O110"/>
    <mergeCell ref="P110:Q110"/>
    <mergeCell ref="R110:T110"/>
    <mergeCell ref="U110:W110"/>
    <mergeCell ref="A108:E108"/>
    <mergeCell ref="F108:H108"/>
    <mergeCell ref="I108:K108"/>
    <mergeCell ref="L108:N108"/>
    <mergeCell ref="O108:Q108"/>
    <mergeCell ref="R108:T108"/>
    <mergeCell ref="C110:J110"/>
    <mergeCell ref="K110:L110"/>
    <mergeCell ref="U111:W111"/>
    <mergeCell ref="A112:B112"/>
    <mergeCell ref="C112:J112"/>
    <mergeCell ref="K112:L112"/>
    <mergeCell ref="M112:O112"/>
    <mergeCell ref="P112:Q112"/>
    <mergeCell ref="R112:T112"/>
    <mergeCell ref="U112:W112"/>
    <mergeCell ref="A111:B111"/>
    <mergeCell ref="C111:J111"/>
    <mergeCell ref="K111:L111"/>
    <mergeCell ref="M111:O111"/>
    <mergeCell ref="P111:Q111"/>
    <mergeCell ref="R111:T111"/>
    <mergeCell ref="U113:W113"/>
    <mergeCell ref="A114:B114"/>
    <mergeCell ref="C114:J114"/>
    <mergeCell ref="K114:L114"/>
    <mergeCell ref="M114:O114"/>
    <mergeCell ref="P114:Q114"/>
    <mergeCell ref="R114:T114"/>
    <mergeCell ref="U114:W114"/>
    <mergeCell ref="A113:B113"/>
    <mergeCell ref="C113:J113"/>
    <mergeCell ref="K113:L113"/>
    <mergeCell ref="M113:O113"/>
    <mergeCell ref="P113:Q113"/>
    <mergeCell ref="R113:T113"/>
    <mergeCell ref="U115:W115"/>
    <mergeCell ref="A116:B116"/>
    <mergeCell ref="C116:J116"/>
    <mergeCell ref="K116:L116"/>
    <mergeCell ref="M116:O116"/>
    <mergeCell ref="P116:Q116"/>
    <mergeCell ref="R116:T116"/>
    <mergeCell ref="U116:W116"/>
    <mergeCell ref="A115:B115"/>
    <mergeCell ref="C115:J115"/>
    <mergeCell ref="K115:L115"/>
    <mergeCell ref="M115:O115"/>
    <mergeCell ref="P115:Q115"/>
    <mergeCell ref="R115:T115"/>
    <mergeCell ref="C117:L117"/>
    <mergeCell ref="M117:O117"/>
    <mergeCell ref="P117:Q117"/>
    <mergeCell ref="R117:T117"/>
    <mergeCell ref="U117:W117"/>
    <mergeCell ref="E118:F118"/>
    <mergeCell ref="G118:H118"/>
    <mergeCell ref="I118:J118"/>
    <mergeCell ref="K118:M118"/>
    <mergeCell ref="N118:O118"/>
    <mergeCell ref="P118:R118"/>
    <mergeCell ref="S118:T118"/>
    <mergeCell ref="U118:W118"/>
    <mergeCell ref="U121:W121"/>
    <mergeCell ref="U119:W119"/>
    <mergeCell ref="E120:F120"/>
    <mergeCell ref="G120:H120"/>
    <mergeCell ref="I120:J120"/>
    <mergeCell ref="K120:M120"/>
    <mergeCell ref="N120:O120"/>
    <mergeCell ref="P120:R120"/>
    <mergeCell ref="S120:T120"/>
    <mergeCell ref="U120:W120"/>
    <mergeCell ref="E119:F119"/>
    <mergeCell ref="G119:H119"/>
    <mergeCell ref="I119:J119"/>
    <mergeCell ref="K119:M119"/>
    <mergeCell ref="N119:O119"/>
    <mergeCell ref="P119:R119"/>
    <mergeCell ref="S119:T119"/>
    <mergeCell ref="I121:J121"/>
    <mergeCell ref="K121:M121"/>
    <mergeCell ref="N121:O121"/>
    <mergeCell ref="P121:R121"/>
    <mergeCell ref="S121:T121"/>
    <mergeCell ref="E121:H121"/>
    <mergeCell ref="V124:W125"/>
    <mergeCell ref="C125:D125"/>
    <mergeCell ref="E125:F125"/>
    <mergeCell ref="A123:B123"/>
    <mergeCell ref="C123:G123"/>
    <mergeCell ref="H123:W123"/>
    <mergeCell ref="A124:B125"/>
    <mergeCell ref="C124:D124"/>
    <mergeCell ref="E124:F124"/>
    <mergeCell ref="H124:I125"/>
    <mergeCell ref="J124:K125"/>
    <mergeCell ref="L124:M125"/>
    <mergeCell ref="N124:O125"/>
    <mergeCell ref="A127:B127"/>
    <mergeCell ref="I127:J127"/>
    <mergeCell ref="O127:Q127"/>
    <mergeCell ref="A128:B128"/>
    <mergeCell ref="C128:G128"/>
    <mergeCell ref="H128:K128"/>
    <mergeCell ref="P124:Q125"/>
    <mergeCell ref="R124:S125"/>
    <mergeCell ref="T124:U125"/>
    <mergeCell ref="A136:I136"/>
    <mergeCell ref="J136:K136"/>
    <mergeCell ref="U136:W136"/>
    <mergeCell ref="S137:W138"/>
    <mergeCell ref="A139:J139"/>
    <mergeCell ref="K139:L139"/>
    <mergeCell ref="M139:W139"/>
    <mergeCell ref="R128:W128"/>
    <mergeCell ref="A129:B129"/>
    <mergeCell ref="A130:B130"/>
    <mergeCell ref="A131:B131"/>
    <mergeCell ref="A132:B132"/>
    <mergeCell ref="A134:W134"/>
    <mergeCell ref="P135:Q135"/>
    <mergeCell ref="I143:J143"/>
    <mergeCell ref="A144:B144"/>
    <mergeCell ref="C144:E144"/>
    <mergeCell ref="F144:G144"/>
    <mergeCell ref="H144:J144"/>
    <mergeCell ref="K144:M144"/>
    <mergeCell ref="A140:J140"/>
    <mergeCell ref="K140:L140"/>
    <mergeCell ref="M140:W140"/>
    <mergeCell ref="A141:D142"/>
    <mergeCell ref="M141:W141"/>
    <mergeCell ref="K142:L143"/>
    <mergeCell ref="M142:V143"/>
    <mergeCell ref="A143:C143"/>
    <mergeCell ref="D143:E143"/>
    <mergeCell ref="F143:H143"/>
    <mergeCell ref="O144:R144"/>
    <mergeCell ref="S144:W144"/>
    <mergeCell ref="A146:E146"/>
    <mergeCell ref="F146:W146"/>
    <mergeCell ref="A147:E147"/>
    <mergeCell ref="F147:W147"/>
    <mergeCell ref="A149:E149"/>
    <mergeCell ref="F149:I149"/>
    <mergeCell ref="J149:M149"/>
    <mergeCell ref="N149:W149"/>
    <mergeCell ref="A145:B145"/>
    <mergeCell ref="C145:E145"/>
    <mergeCell ref="K145:M145"/>
    <mergeCell ref="N145:P145"/>
    <mergeCell ref="Q145:S145"/>
    <mergeCell ref="T145:V145"/>
    <mergeCell ref="F145:G145"/>
    <mergeCell ref="H145:J145"/>
    <mergeCell ref="U150:W150"/>
    <mergeCell ref="A151:E151"/>
    <mergeCell ref="F151:H151"/>
    <mergeCell ref="I151:K151"/>
    <mergeCell ref="L151:N151"/>
    <mergeCell ref="O151:Q151"/>
    <mergeCell ref="R151:T151"/>
    <mergeCell ref="U151:W151"/>
    <mergeCell ref="A150:E150"/>
    <mergeCell ref="F150:H150"/>
    <mergeCell ref="I150:K150"/>
    <mergeCell ref="L150:N150"/>
    <mergeCell ref="O150:Q150"/>
    <mergeCell ref="R150:T150"/>
    <mergeCell ref="U152:W152"/>
    <mergeCell ref="A154:B154"/>
    <mergeCell ref="M154:O154"/>
    <mergeCell ref="P154:Q154"/>
    <mergeCell ref="R154:T154"/>
    <mergeCell ref="U154:W154"/>
    <mergeCell ref="A152:E152"/>
    <mergeCell ref="F152:H152"/>
    <mergeCell ref="I152:K152"/>
    <mergeCell ref="L152:N152"/>
    <mergeCell ref="O152:Q152"/>
    <mergeCell ref="R152:T152"/>
    <mergeCell ref="C154:J154"/>
    <mergeCell ref="K154:L154"/>
    <mergeCell ref="U155:W155"/>
    <mergeCell ref="A156:B156"/>
    <mergeCell ref="C156:J156"/>
    <mergeCell ref="K156:L156"/>
    <mergeCell ref="M156:O156"/>
    <mergeCell ref="P156:Q156"/>
    <mergeCell ref="R156:T156"/>
    <mergeCell ref="U156:W156"/>
    <mergeCell ref="A155:B155"/>
    <mergeCell ref="C155:J155"/>
    <mergeCell ref="K155:L155"/>
    <mergeCell ref="M155:O155"/>
    <mergeCell ref="P155:Q155"/>
    <mergeCell ref="R155:T155"/>
    <mergeCell ref="U157:W157"/>
    <mergeCell ref="A158:B158"/>
    <mergeCell ref="C158:J158"/>
    <mergeCell ref="K158:L158"/>
    <mergeCell ref="M158:O158"/>
    <mergeCell ref="P158:Q158"/>
    <mergeCell ref="R158:T158"/>
    <mergeCell ref="U158:W158"/>
    <mergeCell ref="A157:B157"/>
    <mergeCell ref="C157:J157"/>
    <mergeCell ref="K157:L157"/>
    <mergeCell ref="M157:O157"/>
    <mergeCell ref="P157:Q157"/>
    <mergeCell ref="R157:T157"/>
    <mergeCell ref="U159:W159"/>
    <mergeCell ref="A160:B160"/>
    <mergeCell ref="C160:J160"/>
    <mergeCell ref="K160:L160"/>
    <mergeCell ref="M160:O160"/>
    <mergeCell ref="P160:Q160"/>
    <mergeCell ref="R160:T160"/>
    <mergeCell ref="U160:W160"/>
    <mergeCell ref="A159:B159"/>
    <mergeCell ref="C159:J159"/>
    <mergeCell ref="K159:L159"/>
    <mergeCell ref="M159:O159"/>
    <mergeCell ref="P159:Q159"/>
    <mergeCell ref="R159:T159"/>
    <mergeCell ref="C161:L161"/>
    <mergeCell ref="M161:O161"/>
    <mergeCell ref="P161:Q161"/>
    <mergeCell ref="R161:T161"/>
    <mergeCell ref="U161:W161"/>
    <mergeCell ref="E162:F162"/>
    <mergeCell ref="G162:H162"/>
    <mergeCell ref="I162:J162"/>
    <mergeCell ref="K162:M162"/>
    <mergeCell ref="N162:O162"/>
    <mergeCell ref="P162:R162"/>
    <mergeCell ref="S162:T162"/>
    <mergeCell ref="U162:W162"/>
    <mergeCell ref="U165:W165"/>
    <mergeCell ref="U163:W163"/>
    <mergeCell ref="E164:F164"/>
    <mergeCell ref="G164:H164"/>
    <mergeCell ref="I164:J164"/>
    <mergeCell ref="K164:M164"/>
    <mergeCell ref="N164:O164"/>
    <mergeCell ref="P164:R164"/>
    <mergeCell ref="S164:T164"/>
    <mergeCell ref="U164:W164"/>
    <mergeCell ref="E163:F163"/>
    <mergeCell ref="G163:H163"/>
    <mergeCell ref="I163:J163"/>
    <mergeCell ref="K163:M163"/>
    <mergeCell ref="N163:O163"/>
    <mergeCell ref="P163:R163"/>
    <mergeCell ref="S163:T163"/>
    <mergeCell ref="I165:J165"/>
    <mergeCell ref="K165:M165"/>
    <mergeCell ref="N165:O165"/>
    <mergeCell ref="P165:R165"/>
    <mergeCell ref="S165:T165"/>
    <mergeCell ref="E165:H165"/>
    <mergeCell ref="P168:Q169"/>
    <mergeCell ref="R168:S169"/>
    <mergeCell ref="T168:U169"/>
    <mergeCell ref="V168:W169"/>
    <mergeCell ref="C169:D169"/>
    <mergeCell ref="E169:F169"/>
    <mergeCell ref="A167:B167"/>
    <mergeCell ref="C167:G167"/>
    <mergeCell ref="H167:W167"/>
    <mergeCell ref="A168:B169"/>
    <mergeCell ref="C168:D168"/>
    <mergeCell ref="E168:F168"/>
    <mergeCell ref="H168:I169"/>
    <mergeCell ref="J168:K169"/>
    <mergeCell ref="L168:M169"/>
    <mergeCell ref="N168:O169"/>
    <mergeCell ref="R172:W172"/>
    <mergeCell ref="A173:B173"/>
    <mergeCell ref="A174:B174"/>
    <mergeCell ref="A175:B175"/>
    <mergeCell ref="A176:B176"/>
    <mergeCell ref="A171:B171"/>
    <mergeCell ref="I171:J171"/>
    <mergeCell ref="O171:Q171"/>
    <mergeCell ref="A172:B172"/>
    <mergeCell ref="C172:G172"/>
    <mergeCell ref="H172:K172"/>
  </mergeCells>
  <phoneticPr fontId="2"/>
  <conditionalFormatting sqref="R22:T27">
    <cfRule type="expression" dxfId="23" priority="4">
      <formula>MOD($R22,1)=0</formula>
    </cfRule>
  </conditionalFormatting>
  <conditionalFormatting sqref="R67:T72">
    <cfRule type="expression" dxfId="22" priority="3">
      <formula>MOD($R67,1)=0</formula>
    </cfRule>
  </conditionalFormatting>
  <conditionalFormatting sqref="R111:T116">
    <cfRule type="expression" dxfId="21" priority="2">
      <formula>MOD($R111,1)=0</formula>
    </cfRule>
  </conditionalFormatting>
  <conditionalFormatting sqref="R155:T160">
    <cfRule type="expression" dxfId="20" priority="1">
      <formula>MOD($R155,1)=0</formula>
    </cfRule>
  </conditionalFormatting>
  <dataValidations count="11">
    <dataValidation type="date" operator="greaterThanOrEqual" allowBlank="1" showInputMessage="1" showErrorMessage="1" sqref="A22:B27">
      <formula1>1</formula1>
    </dataValidation>
    <dataValidation type="whole" operator="greaterThanOrEqual" allowBlank="1" showInputMessage="1" showErrorMessage="1" sqref="F12">
      <formula1>1</formula1>
    </dataValidation>
    <dataValidation type="list" allowBlank="1" showInputMessage="1" showErrorMessage="1" sqref="E29:F31 K22:L27">
      <formula1>"選択,10%,軽減8%,8%,非課税,不課税,5%"</formula1>
    </dataValidation>
    <dataValidation type="list" allowBlank="1" showInputMessage="1" showErrorMessage="1" sqref="Y14:AB14 Y11:AB11">
      <formula1>"選択してください,小数点以下切り捨て,小数点以下切り上げ,小数点以下四捨五入"</formula1>
    </dataValidation>
    <dataValidation type="list" allowBlank="1" showInputMessage="1" showErrorMessage="1" sqref="C12:E12">
      <formula1>"選択してください,普通,当座"</formula1>
    </dataValidation>
    <dataValidation type="list" allowBlank="1" showInputMessage="1" showErrorMessage="1" sqref="D10">
      <formula1>"銀行,信託銀行,信用金庫,信用組合,労働金庫,農業協同組合,漁業協同組合,  ,"</formula1>
    </dataValidation>
    <dataValidation imeMode="halfAlpha" allowBlank="1" showInputMessage="1" showErrorMessage="1" sqref="V2 T2 R2"/>
    <dataValidation type="list" allowBlank="1" showInputMessage="1" showErrorMessage="1" sqref="A3">
      <formula1>"常 盤 工 業 株 式 会 社,共同企業体三郷共同アスコン,共同企業体墨田アスコン"</formula1>
    </dataValidation>
    <dataValidation type="whole" allowBlank="1" showInputMessage="1" showErrorMessage="1" sqref="H11:J11">
      <formula1>1</formula1>
      <formula2>999</formula2>
    </dataValidation>
    <dataValidation type="whole" allowBlank="1" showInputMessage="1" showErrorMessage="1" sqref="C11:E11">
      <formula1>1</formula1>
      <formula2>9999</formula2>
    </dataValidation>
    <dataValidation allowBlank="1" showInputMessage="1" sqref="H12:J12"/>
  </dataValidations>
  <pageMargins left="0.70866141732283472" right="0.19685039370078741" top="0.74803149606299213" bottom="7.874015748031496E-2" header="0" footer="0"/>
  <pageSetup paperSize="9" orientation="portrait" r:id="rId1"/>
  <rowBreaks count="3" manualBreakCount="3">
    <brk id="45" max="22" man="1"/>
    <brk id="89" max="22" man="1"/>
    <brk id="133" max="2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X45"/>
  <sheetViews>
    <sheetView view="pageBreakPreview" zoomScale="140" zoomScaleNormal="130" zoomScaleSheetLayoutView="140" workbookViewId="0">
      <selection activeCell="S4" sqref="S4:W5"/>
    </sheetView>
  </sheetViews>
  <sheetFormatPr defaultColWidth="8.75" defaultRowHeight="13.5"/>
  <cols>
    <col min="1" max="23" width="3.5" style="222" customWidth="1"/>
    <col min="24" max="27" width="4.125" style="222" customWidth="1"/>
    <col min="28" max="28" width="11.25" style="222" customWidth="1"/>
    <col min="29" max="29" width="8.875" style="222" bestFit="1" customWidth="1"/>
    <col min="30" max="30" width="7.25" style="222" bestFit="1" customWidth="1"/>
    <col min="31" max="31" width="8" style="222" bestFit="1" customWidth="1"/>
    <col min="32" max="43" width="4.125" style="222" customWidth="1"/>
    <col min="44" max="48" width="13.25" style="222" customWidth="1"/>
    <col min="49" max="53" width="4.125" style="222" customWidth="1"/>
    <col min="54" max="16384" width="8.75" style="222"/>
  </cols>
  <sheetData>
    <row r="1" spans="1:30" s="74" customFormat="1" ht="21" customHeight="1">
      <c r="A1" s="487" t="s">
        <v>128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</row>
    <row r="2" spans="1:30" s="74" customFormat="1" ht="1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488" t="s">
        <v>145</v>
      </c>
      <c r="Q2" s="488"/>
      <c r="R2" s="240">
        <v>5</v>
      </c>
      <c r="S2" s="227" t="s">
        <v>2</v>
      </c>
      <c r="T2" s="241">
        <v>12</v>
      </c>
      <c r="U2" s="227" t="s">
        <v>3</v>
      </c>
      <c r="V2" s="241">
        <v>31</v>
      </c>
      <c r="W2" s="227" t="s">
        <v>4</v>
      </c>
    </row>
    <row r="3" spans="1:30" s="74" customFormat="1" ht="15" customHeight="1">
      <c r="A3" s="608" t="s">
        <v>97</v>
      </c>
      <c r="B3" s="608"/>
      <c r="C3" s="608"/>
      <c r="D3" s="608"/>
      <c r="E3" s="608"/>
      <c r="F3" s="608"/>
      <c r="G3" s="608"/>
      <c r="H3" s="608"/>
      <c r="I3" s="608"/>
      <c r="J3" s="478" t="s">
        <v>69</v>
      </c>
      <c r="K3" s="478"/>
      <c r="L3" s="227"/>
      <c r="M3" s="227"/>
      <c r="N3" s="227"/>
      <c r="O3" s="227"/>
      <c r="P3" s="227"/>
      <c r="Q3" s="227"/>
      <c r="R3" s="227"/>
      <c r="S3" s="227"/>
      <c r="T3" s="227"/>
      <c r="U3" s="479"/>
      <c r="V3" s="479"/>
      <c r="W3" s="479"/>
    </row>
    <row r="4" spans="1:30" s="74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227"/>
      <c r="K4" s="227"/>
      <c r="L4" s="227"/>
      <c r="M4" s="227"/>
      <c r="N4" s="227"/>
      <c r="O4" s="227"/>
      <c r="P4" s="227"/>
      <c r="Q4" s="227"/>
      <c r="R4" s="227"/>
      <c r="S4" s="479" t="s">
        <v>86</v>
      </c>
      <c r="T4" s="479"/>
      <c r="U4" s="479"/>
      <c r="V4" s="479"/>
      <c r="W4" s="479"/>
    </row>
    <row r="5" spans="1:30" s="74" customFormat="1" ht="18.600000000000001" customHeight="1" thickBot="1">
      <c r="A5" s="16" t="s">
        <v>33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479"/>
      <c r="T5" s="479"/>
      <c r="U5" s="479"/>
      <c r="V5" s="479"/>
      <c r="W5" s="479"/>
      <c r="X5" s="227"/>
    </row>
    <row r="6" spans="1:30" s="74" customFormat="1" ht="18" customHeight="1" thickBot="1">
      <c r="A6" s="481" t="s">
        <v>113</v>
      </c>
      <c r="B6" s="482"/>
      <c r="C6" s="482"/>
      <c r="D6" s="482"/>
      <c r="E6" s="482"/>
      <c r="F6" s="482"/>
      <c r="G6" s="482"/>
      <c r="H6" s="482"/>
      <c r="I6" s="482"/>
      <c r="J6" s="482"/>
      <c r="K6" s="598" t="s">
        <v>7</v>
      </c>
      <c r="L6" s="599"/>
      <c r="M6" s="600" t="s">
        <v>157</v>
      </c>
      <c r="N6" s="600"/>
      <c r="O6" s="600"/>
      <c r="P6" s="600"/>
      <c r="Q6" s="600"/>
      <c r="R6" s="600"/>
      <c r="S6" s="600"/>
      <c r="T6" s="600"/>
      <c r="U6" s="600"/>
      <c r="V6" s="600"/>
      <c r="W6" s="601"/>
      <c r="X6" s="76"/>
      <c r="Y6" s="76"/>
      <c r="Z6" s="76"/>
      <c r="AA6" s="76"/>
      <c r="AB6" s="76"/>
      <c r="AC6" s="76"/>
      <c r="AD6" s="77"/>
    </row>
    <row r="7" spans="1:30" s="74" customFormat="1" ht="28.5" customHeight="1" thickTop="1" thickBot="1">
      <c r="A7" s="602">
        <f>U32</f>
        <v>16500000</v>
      </c>
      <c r="B7" s="603"/>
      <c r="C7" s="603"/>
      <c r="D7" s="603"/>
      <c r="E7" s="603"/>
      <c r="F7" s="603"/>
      <c r="G7" s="603"/>
      <c r="H7" s="603"/>
      <c r="I7" s="603"/>
      <c r="J7" s="603"/>
      <c r="K7" s="604" t="s">
        <v>11</v>
      </c>
      <c r="L7" s="605"/>
      <c r="M7" s="606" t="s">
        <v>159</v>
      </c>
      <c r="N7" s="606"/>
      <c r="O7" s="606"/>
      <c r="P7" s="606"/>
      <c r="Q7" s="606"/>
      <c r="R7" s="606"/>
      <c r="S7" s="606"/>
      <c r="T7" s="606"/>
      <c r="U7" s="606"/>
      <c r="V7" s="606"/>
      <c r="W7" s="607"/>
      <c r="Y7" s="78" t="s">
        <v>137</v>
      </c>
      <c r="Z7" s="559">
        <f>A7-U32</f>
        <v>0</v>
      </c>
      <c r="AA7" s="560"/>
      <c r="AB7" s="561"/>
      <c r="AC7" s="79" t="s">
        <v>140</v>
      </c>
    </row>
    <row r="8" spans="1:30" s="74" customFormat="1" ht="17.45" customHeight="1">
      <c r="A8" s="609" t="s">
        <v>170</v>
      </c>
      <c r="B8" s="610"/>
      <c r="C8" s="610"/>
      <c r="D8" s="610"/>
      <c r="E8" s="17"/>
      <c r="F8" s="17"/>
      <c r="G8" s="17"/>
      <c r="H8" s="17"/>
      <c r="I8" s="17"/>
      <c r="J8" s="17"/>
      <c r="K8" s="234"/>
      <c r="L8" s="235"/>
      <c r="M8" s="613" t="s">
        <v>158</v>
      </c>
      <c r="N8" s="614"/>
      <c r="O8" s="614"/>
      <c r="P8" s="614"/>
      <c r="Q8" s="614"/>
      <c r="R8" s="614"/>
      <c r="S8" s="614"/>
      <c r="T8" s="614"/>
      <c r="U8" s="614"/>
      <c r="V8" s="614"/>
      <c r="W8" s="615"/>
    </row>
    <row r="9" spans="1:30" s="74" customFormat="1" ht="7.5" customHeight="1">
      <c r="A9" s="611"/>
      <c r="B9" s="612"/>
      <c r="C9" s="612"/>
      <c r="D9" s="612"/>
      <c r="E9" s="17"/>
      <c r="F9" s="17"/>
      <c r="G9" s="17"/>
      <c r="H9" s="17"/>
      <c r="I9" s="17"/>
      <c r="J9" s="17"/>
      <c r="K9" s="604" t="s">
        <v>12</v>
      </c>
      <c r="L9" s="605"/>
      <c r="M9" s="616" t="s">
        <v>160</v>
      </c>
      <c r="N9" s="616"/>
      <c r="O9" s="616"/>
      <c r="P9" s="616"/>
      <c r="Q9" s="616"/>
      <c r="R9" s="616"/>
      <c r="S9" s="616"/>
      <c r="T9" s="616"/>
      <c r="U9" s="616"/>
      <c r="V9" s="616"/>
      <c r="W9" s="236"/>
    </row>
    <row r="10" spans="1:30" s="74" customFormat="1" ht="18" customHeight="1">
      <c r="A10" s="617" t="s">
        <v>155</v>
      </c>
      <c r="B10" s="618"/>
      <c r="C10" s="619"/>
      <c r="D10" s="620" t="s">
        <v>70</v>
      </c>
      <c r="E10" s="620"/>
      <c r="F10" s="621" t="s">
        <v>156</v>
      </c>
      <c r="G10" s="618"/>
      <c r="H10" s="619"/>
      <c r="I10" s="622" t="s">
        <v>6</v>
      </c>
      <c r="J10" s="623"/>
      <c r="K10" s="604"/>
      <c r="L10" s="605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237" t="s">
        <v>13</v>
      </c>
      <c r="Y10" s="624" t="s">
        <v>147</v>
      </c>
      <c r="Z10" s="625"/>
      <c r="AA10" s="625"/>
      <c r="AB10" s="626"/>
    </row>
    <row r="11" spans="1:30" s="74" customFormat="1" ht="18" customHeight="1">
      <c r="A11" s="455" t="s">
        <v>8</v>
      </c>
      <c r="B11" s="456"/>
      <c r="C11" s="621">
        <v>1234</v>
      </c>
      <c r="D11" s="618"/>
      <c r="E11" s="619"/>
      <c r="F11" s="453" t="s">
        <v>9</v>
      </c>
      <c r="G11" s="456"/>
      <c r="H11" s="640">
        <v>789</v>
      </c>
      <c r="I11" s="641"/>
      <c r="J11" s="642"/>
      <c r="K11" s="604" t="s">
        <v>29</v>
      </c>
      <c r="L11" s="605"/>
      <c r="M11" s="605"/>
      <c r="N11" s="238" t="s">
        <v>127</v>
      </c>
      <c r="O11" s="643">
        <v>123654789654</v>
      </c>
      <c r="P11" s="644"/>
      <c r="Q11" s="644"/>
      <c r="R11" s="644"/>
      <c r="S11" s="634" t="str">
        <f>IF(COUNTA(O11),"","免税事業者")</f>
        <v/>
      </c>
      <c r="T11" s="634"/>
      <c r="U11" s="634"/>
      <c r="V11" s="634"/>
      <c r="W11" s="635"/>
      <c r="Y11" s="631" t="s">
        <v>112</v>
      </c>
      <c r="Z11" s="632"/>
      <c r="AA11" s="632"/>
      <c r="AB11" s="633"/>
      <c r="AC11" s="223" t="s">
        <v>143</v>
      </c>
    </row>
    <row r="12" spans="1:30" s="74" customFormat="1" ht="18" customHeight="1" thickBot="1">
      <c r="A12" s="443" t="s">
        <v>181</v>
      </c>
      <c r="B12" s="444"/>
      <c r="C12" s="636" t="s">
        <v>117</v>
      </c>
      <c r="D12" s="636"/>
      <c r="E12" s="636"/>
      <c r="F12" s="449" t="s">
        <v>10</v>
      </c>
      <c r="G12" s="451"/>
      <c r="H12" s="637">
        <v>123478</v>
      </c>
      <c r="I12" s="638"/>
      <c r="J12" s="639"/>
      <c r="K12" s="604" t="s">
        <v>14</v>
      </c>
      <c r="L12" s="605"/>
      <c r="M12" s="605"/>
      <c r="N12" s="605" t="s">
        <v>161</v>
      </c>
      <c r="O12" s="605"/>
      <c r="P12" s="605"/>
      <c r="Q12" s="605" t="s">
        <v>15</v>
      </c>
      <c r="R12" s="605"/>
      <c r="S12" s="605"/>
      <c r="T12" s="605" t="s">
        <v>162</v>
      </c>
      <c r="U12" s="605"/>
      <c r="V12" s="605"/>
      <c r="W12" s="239"/>
    </row>
    <row r="13" spans="1:30" s="74" customFormat="1" ht="12" customHeight="1">
      <c r="A13" s="427" t="s">
        <v>72</v>
      </c>
      <c r="B13" s="428"/>
      <c r="C13" s="428"/>
      <c r="D13" s="428"/>
      <c r="E13" s="428"/>
      <c r="F13" s="627" t="s" ph="1">
        <v>163</v>
      </c>
      <c r="G13" s="627" ph="1"/>
      <c r="H13" s="627" ph="1"/>
      <c r="I13" s="627" ph="1"/>
      <c r="J13" s="627" ph="1"/>
      <c r="K13" s="627" ph="1"/>
      <c r="L13" s="627" ph="1"/>
      <c r="M13" s="627" ph="1"/>
      <c r="N13" s="627" ph="1"/>
      <c r="O13" s="627" ph="1"/>
      <c r="P13" s="627" ph="1"/>
      <c r="Q13" s="627" ph="1"/>
      <c r="R13" s="627" ph="1"/>
      <c r="S13" s="627" ph="1"/>
      <c r="T13" s="627" ph="1"/>
      <c r="U13" s="627" ph="1"/>
      <c r="V13" s="627" ph="1"/>
      <c r="W13" s="628" ph="1"/>
      <c r="Y13" s="624" t="s">
        <v>85</v>
      </c>
      <c r="Z13" s="625"/>
      <c r="AA13" s="625"/>
      <c r="AB13" s="626"/>
    </row>
    <row r="14" spans="1:30" s="74" customFormat="1" ht="18" customHeight="1" thickBot="1">
      <c r="A14" s="432" t="s">
        <v>71</v>
      </c>
      <c r="B14" s="433"/>
      <c r="C14" s="433"/>
      <c r="D14" s="433"/>
      <c r="E14" s="433"/>
      <c r="F14" s="629" t="s">
        <v>160</v>
      </c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30"/>
      <c r="Y14" s="631" t="s">
        <v>112</v>
      </c>
      <c r="Z14" s="632"/>
      <c r="AA14" s="632"/>
      <c r="AB14" s="633"/>
      <c r="AC14" s="223" t="s">
        <v>143</v>
      </c>
    </row>
    <row r="15" spans="1:30" s="74" customFormat="1" ht="6" customHeight="1" thickBot="1">
      <c r="A15" s="227"/>
      <c r="B15" s="227"/>
      <c r="C15" s="227"/>
      <c r="D15" s="227"/>
      <c r="E15" s="227"/>
      <c r="F15" s="37"/>
      <c r="G15" s="37"/>
      <c r="H15" s="37"/>
      <c r="I15" s="37"/>
      <c r="J15" s="37"/>
      <c r="K15" s="37"/>
      <c r="L15" s="3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</row>
    <row r="16" spans="1:30" s="20" customFormat="1" ht="16.149999999999999" customHeight="1" thickBot="1">
      <c r="A16" s="436" t="s">
        <v>73</v>
      </c>
      <c r="B16" s="437"/>
      <c r="C16" s="437"/>
      <c r="D16" s="437"/>
      <c r="E16" s="437"/>
      <c r="F16" s="652" t="s">
        <v>165</v>
      </c>
      <c r="G16" s="652"/>
      <c r="H16" s="652"/>
      <c r="I16" s="652"/>
      <c r="J16" s="439" t="s">
        <v>74</v>
      </c>
      <c r="K16" s="440"/>
      <c r="L16" s="440"/>
      <c r="M16" s="441"/>
      <c r="N16" s="652" t="s">
        <v>164</v>
      </c>
      <c r="O16" s="652"/>
      <c r="P16" s="652"/>
      <c r="Q16" s="652"/>
      <c r="R16" s="652"/>
      <c r="S16" s="652"/>
      <c r="T16" s="652"/>
      <c r="U16" s="652"/>
      <c r="V16" s="652"/>
      <c r="W16" s="653"/>
    </row>
    <row r="17" spans="1:50" s="20" customFormat="1" ht="21.75" customHeight="1">
      <c r="A17" s="425" t="s">
        <v>110</v>
      </c>
      <c r="B17" s="411"/>
      <c r="C17" s="411"/>
      <c r="D17" s="411"/>
      <c r="E17" s="411"/>
      <c r="F17" s="421" t="s">
        <v>76</v>
      </c>
      <c r="G17" s="426"/>
      <c r="H17" s="426"/>
      <c r="I17" s="421" t="s">
        <v>77</v>
      </c>
      <c r="J17" s="421"/>
      <c r="K17" s="421"/>
      <c r="L17" s="421" t="s">
        <v>78</v>
      </c>
      <c r="M17" s="421"/>
      <c r="N17" s="421"/>
      <c r="O17" s="421" t="s">
        <v>75</v>
      </c>
      <c r="P17" s="421"/>
      <c r="Q17" s="421"/>
      <c r="R17" s="421" t="s">
        <v>79</v>
      </c>
      <c r="S17" s="421"/>
      <c r="T17" s="421"/>
      <c r="U17" s="421" t="s">
        <v>80</v>
      </c>
      <c r="V17" s="421"/>
      <c r="W17" s="422"/>
    </row>
    <row r="18" spans="1:50" s="20" customFormat="1" ht="15.6" customHeight="1">
      <c r="A18" s="645" t="s">
        <v>153</v>
      </c>
      <c r="B18" s="646"/>
      <c r="C18" s="646"/>
      <c r="D18" s="646"/>
      <c r="E18" s="646"/>
      <c r="F18" s="647">
        <v>55000000</v>
      </c>
      <c r="G18" s="648"/>
      <c r="H18" s="648"/>
      <c r="I18" s="647">
        <v>33000000</v>
      </c>
      <c r="J18" s="648"/>
      <c r="K18" s="648"/>
      <c r="L18" s="649">
        <f>INT(F18-I18)</f>
        <v>22000000</v>
      </c>
      <c r="M18" s="650"/>
      <c r="N18" s="650"/>
      <c r="O18" s="647">
        <v>8500000</v>
      </c>
      <c r="P18" s="648"/>
      <c r="Q18" s="648"/>
      <c r="R18" s="649">
        <f>IF(Y14="小数点以下切り捨て",INT(O18*0.1),(IF(Y14="小数点以下切り上げ",ROUNDUP(O18*0.1,0),IF(Y14="小数点以下四捨五入",ROUND(O18*0.1,"0")))))</f>
        <v>850000</v>
      </c>
      <c r="S18" s="650"/>
      <c r="T18" s="650"/>
      <c r="U18" s="649">
        <f>INT(O18+R18)</f>
        <v>9350000</v>
      </c>
      <c r="V18" s="650"/>
      <c r="W18" s="651"/>
    </row>
    <row r="19" spans="1:50" s="20" customFormat="1" ht="15.6" customHeight="1" thickBot="1">
      <c r="A19" s="657" t="s">
        <v>154</v>
      </c>
      <c r="B19" s="658"/>
      <c r="C19" s="658"/>
      <c r="D19" s="658"/>
      <c r="E19" s="659"/>
      <c r="F19" s="660">
        <v>38500000</v>
      </c>
      <c r="G19" s="661"/>
      <c r="H19" s="662"/>
      <c r="I19" s="660"/>
      <c r="J19" s="661"/>
      <c r="K19" s="662"/>
      <c r="L19" s="654">
        <f>INT(F19-I19)</f>
        <v>38500000</v>
      </c>
      <c r="M19" s="655"/>
      <c r="N19" s="663"/>
      <c r="O19" s="660">
        <v>6500000</v>
      </c>
      <c r="P19" s="661"/>
      <c r="Q19" s="662"/>
      <c r="R19" s="654">
        <f>IF(Y14="小数点以下切り捨て",INT(O19*0.1),(IF(Y14="小数点以下切り上げ",ROUNDUP(O19*0.1,0),IF(Y14="小数点以下四捨五入",ROUND(O19*0.1,"0")))))</f>
        <v>650000</v>
      </c>
      <c r="S19" s="655"/>
      <c r="T19" s="663"/>
      <c r="U19" s="654">
        <f>INT(O19+R19)</f>
        <v>7150000</v>
      </c>
      <c r="V19" s="655"/>
      <c r="W19" s="656"/>
    </row>
    <row r="20" spans="1:50" s="20" customFormat="1" ht="15.6" customHeight="1" thickBot="1">
      <c r="A20" s="18" t="s">
        <v>16</v>
      </c>
      <c r="B20" s="230"/>
      <c r="C20" s="230"/>
      <c r="D20" s="230"/>
      <c r="E20" s="230"/>
      <c r="F20" s="230"/>
      <c r="G20" s="230"/>
      <c r="H20" s="1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</row>
    <row r="21" spans="1:50" s="20" customFormat="1" ht="15.6" customHeight="1">
      <c r="A21" s="409" t="s">
        <v>17</v>
      </c>
      <c r="B21" s="410"/>
      <c r="C21" s="417" t="s">
        <v>31</v>
      </c>
      <c r="D21" s="418"/>
      <c r="E21" s="418"/>
      <c r="F21" s="418"/>
      <c r="G21" s="418"/>
      <c r="H21" s="418"/>
      <c r="I21" s="418"/>
      <c r="J21" s="410"/>
      <c r="K21" s="532" t="s">
        <v>124</v>
      </c>
      <c r="L21" s="420"/>
      <c r="M21" s="411" t="s">
        <v>18</v>
      </c>
      <c r="N21" s="411"/>
      <c r="O21" s="411"/>
      <c r="P21" s="411" t="s">
        <v>19</v>
      </c>
      <c r="Q21" s="411"/>
      <c r="R21" s="411" t="s">
        <v>20</v>
      </c>
      <c r="S21" s="411"/>
      <c r="T21" s="411"/>
      <c r="U21" s="411" t="s">
        <v>21</v>
      </c>
      <c r="V21" s="411"/>
      <c r="W21" s="412"/>
      <c r="AR21" s="224"/>
      <c r="AS21" s="224" t="s">
        <v>150</v>
      </c>
      <c r="AT21" s="224" t="s">
        <v>149</v>
      </c>
      <c r="AU21" s="224"/>
      <c r="AV21" s="224"/>
      <c r="AW21" s="224"/>
    </row>
    <row r="22" spans="1:50" s="20" customFormat="1" ht="15.6" customHeight="1">
      <c r="A22" s="666"/>
      <c r="B22" s="667"/>
      <c r="C22" s="403" t="s">
        <v>111</v>
      </c>
      <c r="D22" s="398"/>
      <c r="E22" s="398"/>
      <c r="F22" s="398"/>
      <c r="G22" s="398"/>
      <c r="H22" s="398"/>
      <c r="I22" s="398"/>
      <c r="J22" s="398"/>
      <c r="K22" s="675">
        <v>0.1</v>
      </c>
      <c r="L22" s="676"/>
      <c r="M22" s="524">
        <v>1</v>
      </c>
      <c r="N22" s="524"/>
      <c r="O22" s="524"/>
      <c r="P22" s="402" t="s">
        <v>152</v>
      </c>
      <c r="Q22" s="402"/>
      <c r="R22" s="677">
        <f>O18+O19</f>
        <v>15000000</v>
      </c>
      <c r="S22" s="677"/>
      <c r="T22" s="677"/>
      <c r="U22" s="664">
        <f>IF($Y$11="小数点以下四捨五入",ROUND(M22*R22,0),IF($Y$11="小数点以下切り捨て",ROUNDDOWN(M22*R22,0),IF($Y$11="小数点以下切り上げ",ROUNDUP(M22*R22,0))))</f>
        <v>15000000</v>
      </c>
      <c r="V22" s="664"/>
      <c r="W22" s="665"/>
      <c r="AQ22" s="225"/>
      <c r="AR22" s="221" t="s">
        <v>84</v>
      </c>
      <c r="AS22" s="233">
        <f>SUMIF($K$22:$L$27,"10%",$U$22:$W$27)</f>
        <v>15000000</v>
      </c>
      <c r="AT22" s="233">
        <f>IF($Y$14="小数点以下四捨五入",ROUND(AS22*1.1,0),IF($Y$14="小数点以下切り捨て",ROUNDDOWN(AS22*1.1,0),IF($Y$14="小数点以下切り上げ",ROUNDUP(AS22*1.1,0),AS22*1.1)))</f>
        <v>16500000</v>
      </c>
      <c r="AU22" s="224"/>
      <c r="AV22" s="224"/>
      <c r="AW22" s="224"/>
      <c r="AX22" s="225"/>
    </row>
    <row r="23" spans="1:50" s="20" customFormat="1" ht="15.6" customHeight="1">
      <c r="A23" s="666"/>
      <c r="B23" s="667"/>
      <c r="C23" s="668"/>
      <c r="D23" s="669"/>
      <c r="E23" s="669"/>
      <c r="F23" s="669"/>
      <c r="G23" s="669"/>
      <c r="H23" s="669"/>
      <c r="I23" s="669"/>
      <c r="J23" s="669"/>
      <c r="K23" s="670"/>
      <c r="L23" s="671"/>
      <c r="M23" s="672"/>
      <c r="N23" s="672"/>
      <c r="O23" s="672"/>
      <c r="P23" s="673"/>
      <c r="Q23" s="673"/>
      <c r="R23" s="674"/>
      <c r="S23" s="674"/>
      <c r="T23" s="674"/>
      <c r="U23" s="664">
        <f t="shared" ref="U23:U27" si="0">IF($Y$11="小数点以下四捨五入",ROUND(M23*R23,0),IF($Y$11="小数点以下切り捨て",ROUNDDOWN(M23*R23,0),IF($Y$11="小数点以下切り上げ",ROUNDUP(M23*R23,0))))</f>
        <v>0</v>
      </c>
      <c r="V23" s="664"/>
      <c r="W23" s="665"/>
      <c r="AQ23" s="225"/>
      <c r="AR23" s="221" t="s">
        <v>46</v>
      </c>
      <c r="AS23" s="233">
        <f>SUMIF($K$22:$L$27,"軽減8%",$U$22:$W$27)</f>
        <v>0</v>
      </c>
      <c r="AT23" s="233">
        <f>IF($Y$14="小数点以下四捨五入",ROUND(AS23*1.08,0),IF($Y$14="小数点以下切り捨て",ROUNDDOWN(AS23*1.08,0),IF($Y$14="小数点以下切り上げ",ROUNDUP(AS23*1.08,0),AS23*1.1)))</f>
        <v>0</v>
      </c>
      <c r="AU23" s="224"/>
      <c r="AV23" s="224"/>
      <c r="AW23" s="224"/>
      <c r="AX23" s="225"/>
    </row>
    <row r="24" spans="1:50" s="20" customFormat="1" ht="15.6" customHeight="1">
      <c r="A24" s="666"/>
      <c r="B24" s="667"/>
      <c r="C24" s="668"/>
      <c r="D24" s="669"/>
      <c r="E24" s="669"/>
      <c r="F24" s="669"/>
      <c r="G24" s="669"/>
      <c r="H24" s="669"/>
      <c r="I24" s="669"/>
      <c r="J24" s="669"/>
      <c r="K24" s="670"/>
      <c r="L24" s="671"/>
      <c r="M24" s="672"/>
      <c r="N24" s="672"/>
      <c r="O24" s="672"/>
      <c r="P24" s="673"/>
      <c r="Q24" s="673"/>
      <c r="R24" s="674"/>
      <c r="S24" s="674"/>
      <c r="T24" s="674"/>
      <c r="U24" s="664">
        <f>IF($Y$11="小数点以下四捨五入",ROUND(M24*R24,0),IF($Y$11="小数点以下切り捨て",ROUNDDOWN(M24*R24,0),IF($Y$11="小数点以下切り上げ",ROUNDUP(M24*R24,0))))</f>
        <v>0</v>
      </c>
      <c r="V24" s="664"/>
      <c r="W24" s="665"/>
      <c r="AQ24" s="225"/>
      <c r="AR24" s="221" t="s">
        <v>81</v>
      </c>
      <c r="AS24" s="233">
        <f>SUMIF($K$22:$L$27,"非課税",$U$22:$W$27)</f>
        <v>0</v>
      </c>
      <c r="AT24" s="233">
        <f>AS24</f>
        <v>0</v>
      </c>
      <c r="AU24" s="224"/>
      <c r="AV24" s="224"/>
      <c r="AW24" s="224"/>
      <c r="AX24" s="225"/>
    </row>
    <row r="25" spans="1:50" s="20" customFormat="1" ht="15.6" customHeight="1">
      <c r="A25" s="666"/>
      <c r="B25" s="667"/>
      <c r="C25" s="668"/>
      <c r="D25" s="669"/>
      <c r="E25" s="669"/>
      <c r="F25" s="669"/>
      <c r="G25" s="669"/>
      <c r="H25" s="669"/>
      <c r="I25" s="669"/>
      <c r="J25" s="669"/>
      <c r="K25" s="670"/>
      <c r="L25" s="671"/>
      <c r="M25" s="672"/>
      <c r="N25" s="672"/>
      <c r="O25" s="672"/>
      <c r="P25" s="673"/>
      <c r="Q25" s="673"/>
      <c r="R25" s="674"/>
      <c r="S25" s="674"/>
      <c r="T25" s="674"/>
      <c r="U25" s="664">
        <f t="shared" si="0"/>
        <v>0</v>
      </c>
      <c r="V25" s="664"/>
      <c r="W25" s="665"/>
      <c r="AQ25" s="225"/>
      <c r="AR25" s="221" t="s">
        <v>82</v>
      </c>
      <c r="AS25" s="233">
        <f>SUMIF($K$22:$L$27,"不課税",$U$22:$W$27)</f>
        <v>0</v>
      </c>
      <c r="AT25" s="233">
        <f>AS25</f>
        <v>0</v>
      </c>
      <c r="AU25" s="224"/>
      <c r="AV25" s="224"/>
      <c r="AW25" s="224"/>
      <c r="AX25" s="225"/>
    </row>
    <row r="26" spans="1:50" s="20" customFormat="1" ht="15.6" customHeight="1">
      <c r="A26" s="666"/>
      <c r="B26" s="667"/>
      <c r="C26" s="668"/>
      <c r="D26" s="669"/>
      <c r="E26" s="669"/>
      <c r="F26" s="669"/>
      <c r="G26" s="669"/>
      <c r="H26" s="669"/>
      <c r="I26" s="669"/>
      <c r="J26" s="669"/>
      <c r="K26" s="670"/>
      <c r="L26" s="671"/>
      <c r="M26" s="672"/>
      <c r="N26" s="672"/>
      <c r="O26" s="672"/>
      <c r="P26" s="673"/>
      <c r="Q26" s="673"/>
      <c r="R26" s="674"/>
      <c r="S26" s="674"/>
      <c r="T26" s="674"/>
      <c r="U26" s="664">
        <f t="shared" si="0"/>
        <v>0</v>
      </c>
      <c r="V26" s="664"/>
      <c r="W26" s="665"/>
      <c r="AQ26" s="225"/>
      <c r="AR26" s="221" t="s">
        <v>95</v>
      </c>
      <c r="AS26" s="233">
        <f>SUMIF($K$22:$L$27,"8%",$U$22:$W$27)</f>
        <v>0</v>
      </c>
      <c r="AT26" s="233">
        <f>IF($Y$14="小数点以下四捨五入",ROUND(AS26*1.08,0),IF($Y$14="小数点以下切り捨て",ROUNDDOWN(AS26*1.08,0),IF($Y$14="小数点以下切り上げ",ROUNDUP(AS26*1.08,0),AS26*1.1)))</f>
        <v>0</v>
      </c>
      <c r="AU26" s="224"/>
      <c r="AV26" s="224"/>
      <c r="AW26" s="224"/>
      <c r="AX26" s="225"/>
    </row>
    <row r="27" spans="1:50" s="20" customFormat="1" ht="15.6" customHeight="1" thickBot="1">
      <c r="A27" s="666"/>
      <c r="B27" s="667"/>
      <c r="C27" s="668"/>
      <c r="D27" s="669"/>
      <c r="E27" s="669"/>
      <c r="F27" s="669"/>
      <c r="G27" s="669"/>
      <c r="H27" s="669"/>
      <c r="I27" s="669"/>
      <c r="J27" s="669"/>
      <c r="K27" s="670"/>
      <c r="L27" s="671"/>
      <c r="M27" s="681"/>
      <c r="N27" s="682"/>
      <c r="O27" s="683"/>
      <c r="P27" s="684"/>
      <c r="Q27" s="685"/>
      <c r="R27" s="686"/>
      <c r="S27" s="687"/>
      <c r="T27" s="688"/>
      <c r="U27" s="664">
        <f t="shared" si="0"/>
        <v>0</v>
      </c>
      <c r="V27" s="664"/>
      <c r="W27" s="665"/>
      <c r="AQ27" s="225"/>
      <c r="AR27" s="221" t="s">
        <v>96</v>
      </c>
      <c r="AS27" s="233">
        <f>SUMIF($K$22:$L$27,"5%",$U$22:$W$27)</f>
        <v>0</v>
      </c>
      <c r="AT27" s="233">
        <f>IF($Y$14="小数点以下四捨五入",ROUND(AS27*1.05,0),IF($Y$14="小数点以下切り捨て",ROUNDDOWN(AS27*1.05,0),IF($Y$14="小数点以下切り上げ",ROUNDUP(AS27*1.05,0),AS27*1.1)))</f>
        <v>0</v>
      </c>
      <c r="AU27" s="224"/>
      <c r="AV27" s="224"/>
      <c r="AW27" s="224"/>
      <c r="AX27" s="225"/>
    </row>
    <row r="28" spans="1:50" s="20" customFormat="1" ht="15.6" customHeight="1" thickTop="1" thickBot="1">
      <c r="A28" s="231"/>
      <c r="B28" s="2"/>
      <c r="C28" s="372"/>
      <c r="D28" s="373"/>
      <c r="E28" s="373"/>
      <c r="F28" s="373"/>
      <c r="G28" s="373"/>
      <c r="H28" s="373"/>
      <c r="I28" s="373"/>
      <c r="J28" s="373"/>
      <c r="K28" s="373"/>
      <c r="L28" s="374"/>
      <c r="M28" s="375"/>
      <c r="N28" s="375"/>
      <c r="O28" s="375"/>
      <c r="P28" s="375"/>
      <c r="Q28" s="375"/>
      <c r="R28" s="376" t="s">
        <v>114</v>
      </c>
      <c r="S28" s="376"/>
      <c r="T28" s="376"/>
      <c r="U28" s="678">
        <f>SUM(U22:W27)</f>
        <v>15000000</v>
      </c>
      <c r="V28" s="679"/>
      <c r="W28" s="680"/>
      <c r="Y28" s="89" t="s">
        <v>137</v>
      </c>
      <c r="Z28" s="586">
        <f>U28-K32</f>
        <v>0</v>
      </c>
      <c r="AA28" s="587"/>
      <c r="AB28" s="588"/>
      <c r="AC28" s="79" t="s">
        <v>141</v>
      </c>
    </row>
    <row r="29" spans="1:50" s="20" customFormat="1" ht="15.6" customHeight="1" thickTop="1">
      <c r="B29" s="1"/>
      <c r="C29" s="3"/>
      <c r="D29" s="4"/>
      <c r="E29" s="695" t="s">
        <v>83</v>
      </c>
      <c r="F29" s="696"/>
      <c r="G29" s="382" t="s">
        <v>48</v>
      </c>
      <c r="H29" s="383"/>
      <c r="I29" s="384" t="s">
        <v>47</v>
      </c>
      <c r="J29" s="385"/>
      <c r="K29" s="689">
        <f>IF(E29="10%",AS22,(IF(E29="軽減8%",AS23,(IF(E29="非課税",AS24,(IF(E29="不課税",AS25,(IF(E29="8%",AS26,(IF(E29="5%",AS27,0)))))))))))</f>
        <v>15000000</v>
      </c>
      <c r="L29" s="690"/>
      <c r="M29" s="697"/>
      <c r="N29" s="389" t="s">
        <v>27</v>
      </c>
      <c r="O29" s="390"/>
      <c r="P29" s="689">
        <f>U29-K29</f>
        <v>1500000</v>
      </c>
      <c r="Q29" s="690"/>
      <c r="R29" s="690"/>
      <c r="S29" s="389" t="s">
        <v>44</v>
      </c>
      <c r="T29" s="391"/>
      <c r="U29" s="689">
        <f>IF($E29="10%",$AT$22,(IF($E29="軽減8%",$AT$23,(IF($E29="非課税",$AT$24,(IF($E29="不課税",$AT$25,(IF($E29="8%",$AT$26,(IF($E29="5%",$AT$27,0)))))))))))</f>
        <v>16500000</v>
      </c>
      <c r="V29" s="690"/>
      <c r="W29" s="691"/>
      <c r="Y29" s="90"/>
      <c r="Z29" s="589" t="s">
        <v>138</v>
      </c>
      <c r="AA29" s="589"/>
      <c r="AB29" s="589"/>
      <c r="AD29" s="1"/>
    </row>
    <row r="30" spans="1:50" s="20" customFormat="1" ht="15.6" customHeight="1">
      <c r="B30" s="1"/>
      <c r="C30" s="3"/>
      <c r="D30" s="5"/>
      <c r="E30" s="692"/>
      <c r="F30" s="693"/>
      <c r="G30" s="355" t="s">
        <v>48</v>
      </c>
      <c r="H30" s="356"/>
      <c r="I30" s="357" t="s">
        <v>47</v>
      </c>
      <c r="J30" s="358"/>
      <c r="K30" s="649">
        <f>IF(E30="10%",AS22,(IF(E30="軽減8%",AS23,(IF(E30="非課税",AS24,(IF(E30="不課税",AS25,(IF(E30="8%",AS26,(IF(E30="5%",AS27,0)))))))))))</f>
        <v>0</v>
      </c>
      <c r="L30" s="650"/>
      <c r="M30" s="694"/>
      <c r="N30" s="361" t="s">
        <v>27</v>
      </c>
      <c r="O30" s="362"/>
      <c r="P30" s="649">
        <f>U30-K30</f>
        <v>0</v>
      </c>
      <c r="Q30" s="650"/>
      <c r="R30" s="650"/>
      <c r="S30" s="361" t="s">
        <v>44</v>
      </c>
      <c r="T30" s="363"/>
      <c r="U30" s="649">
        <f t="shared" ref="U30:U31" si="1">IF($E30="10%",$AT$22,(IF($E30="軽減8%",$AT$23,(IF($E30="非課税",$AT$24,(IF($E30="不課税",$AT$25,(IF($E30="8%",$AT$26,(IF($E30="5%",$AT$27,0)))))))))))</f>
        <v>0</v>
      </c>
      <c r="V30" s="650"/>
      <c r="W30" s="651"/>
      <c r="AD30" s="1"/>
    </row>
    <row r="31" spans="1:50" s="20" customFormat="1" ht="15.6" customHeight="1" thickBot="1">
      <c r="C31" s="23"/>
      <c r="D31" s="24"/>
      <c r="E31" s="702"/>
      <c r="F31" s="703"/>
      <c r="G31" s="342" t="s">
        <v>48</v>
      </c>
      <c r="H31" s="343"/>
      <c r="I31" s="344" t="s">
        <v>47</v>
      </c>
      <c r="J31" s="345"/>
      <c r="K31" s="704">
        <f>IF(E31="10%",AS22,(IF(E31="軽減8%",AS23,(IF(E31="非課税",AS24,(IF(E31="不課税",AS25,(IF(E31="8%",AS26,(IF(E31="5%",AS27,0)))))))))))</f>
        <v>0</v>
      </c>
      <c r="L31" s="705"/>
      <c r="M31" s="706"/>
      <c r="N31" s="349" t="s">
        <v>27</v>
      </c>
      <c r="O31" s="350"/>
      <c r="P31" s="704">
        <f>U31-K31</f>
        <v>0</v>
      </c>
      <c r="Q31" s="705"/>
      <c r="R31" s="705"/>
      <c r="S31" s="349" t="s">
        <v>44</v>
      </c>
      <c r="T31" s="351"/>
      <c r="U31" s="704">
        <f t="shared" si="1"/>
        <v>0</v>
      </c>
      <c r="V31" s="705"/>
      <c r="W31" s="707"/>
      <c r="Y31" s="91" t="s">
        <v>139</v>
      </c>
    </row>
    <row r="32" spans="1:50" s="20" customFormat="1" ht="15.6" customHeight="1" thickTop="1" thickBot="1">
      <c r="C32" s="23"/>
      <c r="D32" s="24"/>
      <c r="E32" s="369" t="s">
        <v>124</v>
      </c>
      <c r="F32" s="370"/>
      <c r="G32" s="370"/>
      <c r="H32" s="371"/>
      <c r="I32" s="506" t="s">
        <v>115</v>
      </c>
      <c r="J32" s="365"/>
      <c r="K32" s="699">
        <f>SUM(K29:M31)</f>
        <v>15000000</v>
      </c>
      <c r="L32" s="700"/>
      <c r="M32" s="701"/>
      <c r="N32" s="364" t="s">
        <v>28</v>
      </c>
      <c r="O32" s="365"/>
      <c r="P32" s="699">
        <f>SUM(P29:R31)</f>
        <v>1500000</v>
      </c>
      <c r="Q32" s="700"/>
      <c r="R32" s="700"/>
      <c r="S32" s="364" t="s">
        <v>116</v>
      </c>
      <c r="T32" s="368"/>
      <c r="U32" s="654">
        <f>SUM(U29:W31)</f>
        <v>16500000</v>
      </c>
      <c r="V32" s="655"/>
      <c r="W32" s="656"/>
      <c r="Y32" s="92"/>
    </row>
    <row r="33" spans="1:27" s="20" customFormat="1" ht="18" customHeight="1">
      <c r="A33" s="25"/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30"/>
      <c r="Y33" s="230"/>
      <c r="AA33" s="92"/>
    </row>
    <row r="34" spans="1:27" s="20" customFormat="1" ht="18" customHeight="1">
      <c r="A34" s="230"/>
      <c r="B34" s="230"/>
      <c r="C34" s="230"/>
      <c r="D34" s="27"/>
      <c r="E34" s="230"/>
      <c r="F34" s="230"/>
      <c r="G34" s="230"/>
      <c r="H34" s="230"/>
      <c r="I34" s="230"/>
      <c r="J34" s="25"/>
      <c r="K34" s="25"/>
      <c r="L34" s="25"/>
      <c r="M34" s="25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AA34" s="92"/>
    </row>
    <row r="35" spans="1:27" s="92" customFormat="1" ht="18" customHeight="1">
      <c r="A35" s="28" t="s">
        <v>43</v>
      </c>
      <c r="B35" s="29"/>
      <c r="C35" s="29"/>
      <c r="D35" s="29"/>
      <c r="E35" s="29"/>
      <c r="F35" s="29"/>
      <c r="G35" s="29"/>
      <c r="H35" s="29"/>
      <c r="I35" s="29"/>
      <c r="J35" s="230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7" s="92" customFormat="1" ht="18" customHeight="1">
      <c r="A36" s="28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7" s="92" customFormat="1" ht="18" customHeight="1" thickBot="1">
      <c r="A37" s="28" t="s">
        <v>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7" s="92" customFormat="1" ht="18" customHeight="1" thickBot="1">
      <c r="A38" s="28" t="s">
        <v>40</v>
      </c>
      <c r="B38" s="29"/>
      <c r="C38" s="29"/>
      <c r="D38" s="29"/>
      <c r="E38" s="29"/>
      <c r="F38" s="29"/>
      <c r="G38" s="698" t="s">
        <v>1</v>
      </c>
      <c r="H38" s="698"/>
      <c r="I38" s="698"/>
      <c r="J38" s="698"/>
      <c r="K38" s="242" t="s">
        <v>120</v>
      </c>
      <c r="L38" s="242" t="s">
        <v>118</v>
      </c>
      <c r="M38" s="242" t="s">
        <v>168</v>
      </c>
      <c r="N38" s="242" t="s">
        <v>169</v>
      </c>
      <c r="O38" s="242" t="s">
        <v>167</v>
      </c>
      <c r="P38" s="242" t="s">
        <v>119</v>
      </c>
      <c r="Q38" s="29"/>
      <c r="R38" s="29"/>
      <c r="S38" s="29"/>
      <c r="T38" s="29"/>
      <c r="U38" s="29"/>
      <c r="V38" s="29"/>
      <c r="W38" s="29"/>
    </row>
    <row r="39" spans="1:27" s="92" customFormat="1" ht="18" customHeight="1">
      <c r="A39" s="28" t="s">
        <v>182</v>
      </c>
      <c r="B39" s="29"/>
      <c r="C39" s="32"/>
      <c r="D39" s="32"/>
      <c r="E39" s="32"/>
      <c r="F39" s="32"/>
      <c r="G39" s="32"/>
      <c r="H39" s="3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7" s="92" customFormat="1" ht="18" customHeight="1">
      <c r="A40" s="28" t="s">
        <v>39</v>
      </c>
      <c r="B40" s="29"/>
      <c r="C40" s="32"/>
      <c r="D40" s="32"/>
      <c r="E40" s="32"/>
      <c r="F40" s="32"/>
      <c r="G40" s="32"/>
      <c r="H40" s="3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7" s="92" customFormat="1" ht="18" customHeight="1">
      <c r="A41" s="28" t="s">
        <v>130</v>
      </c>
      <c r="B41" s="29"/>
      <c r="C41" s="32"/>
      <c r="D41" s="32"/>
      <c r="E41" s="32"/>
      <c r="F41" s="32"/>
      <c r="G41" s="32"/>
      <c r="H41" s="3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7" s="92" customFormat="1" ht="18" customHeight="1">
      <c r="A42" s="28" t="s">
        <v>129</v>
      </c>
      <c r="B42" s="29"/>
      <c r="C42" s="32"/>
      <c r="D42" s="32"/>
      <c r="E42" s="32"/>
      <c r="F42" s="32"/>
      <c r="G42" s="32"/>
      <c r="H42" s="3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7" s="92" customFormat="1" ht="18" customHeight="1">
      <c r="A43" s="28" t="s">
        <v>38</v>
      </c>
      <c r="B43" s="29"/>
      <c r="C43" s="32"/>
      <c r="D43" s="32"/>
      <c r="E43" s="32"/>
      <c r="F43" s="32"/>
      <c r="G43" s="32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Y43" s="20"/>
    </row>
    <row r="44" spans="1:27" s="92" customFormat="1" ht="18" customHeight="1">
      <c r="A44" s="28" t="s">
        <v>166</v>
      </c>
      <c r="B44" s="29"/>
      <c r="C44" s="32"/>
      <c r="D44" s="32"/>
      <c r="E44" s="32"/>
      <c r="F44" s="32"/>
      <c r="G44" s="32"/>
      <c r="H44" s="3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Y44" s="74"/>
    </row>
    <row r="45" spans="1:27" s="20" customFormat="1" ht="9" customHeight="1">
      <c r="A45" s="230"/>
      <c r="B45" s="230"/>
      <c r="C45" s="33"/>
      <c r="D45" s="33"/>
      <c r="E45" s="33"/>
      <c r="F45" s="33"/>
      <c r="G45" s="33"/>
      <c r="H45" s="33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Y45" s="74"/>
    </row>
  </sheetData>
  <sheetProtection algorithmName="SHA-512" hashValue="Q4e74oemc8GQ8E/PSNqnGHuSC9nUNGg/WQ2JUaA2APT0TcjMTuDJqMUfRv7+i0MQjbg+tMBQ/SB2ZXRH/rBj3A==" saltValue="yE5F8sVRu2kaDpxf9357Og==" spinCount="100000" sheet="1" objects="1" scenarios="1"/>
  <mergeCells count="157">
    <mergeCell ref="U32:W32"/>
    <mergeCell ref="G38:J38"/>
    <mergeCell ref="E32:H32"/>
    <mergeCell ref="I32:J32"/>
    <mergeCell ref="K32:M32"/>
    <mergeCell ref="N32:O32"/>
    <mergeCell ref="P32:R32"/>
    <mergeCell ref="S32:T32"/>
    <mergeCell ref="U30:W30"/>
    <mergeCell ref="E31:F31"/>
    <mergeCell ref="G31:H31"/>
    <mergeCell ref="I31:J31"/>
    <mergeCell ref="K31:M31"/>
    <mergeCell ref="N31:O31"/>
    <mergeCell ref="P31:R31"/>
    <mergeCell ref="S31:T31"/>
    <mergeCell ref="U31:W31"/>
    <mergeCell ref="S29:T29"/>
    <mergeCell ref="U29:W29"/>
    <mergeCell ref="Z29:AB29"/>
    <mergeCell ref="E30:F30"/>
    <mergeCell ref="G30:H30"/>
    <mergeCell ref="I30:J30"/>
    <mergeCell ref="K30:M30"/>
    <mergeCell ref="N30:O30"/>
    <mergeCell ref="P30:R30"/>
    <mergeCell ref="S30:T30"/>
    <mergeCell ref="E29:F29"/>
    <mergeCell ref="G29:H29"/>
    <mergeCell ref="I29:J29"/>
    <mergeCell ref="K29:M29"/>
    <mergeCell ref="N29:O29"/>
    <mergeCell ref="P29:R29"/>
    <mergeCell ref="C28:L28"/>
    <mergeCell ref="M28:O28"/>
    <mergeCell ref="P28:Q28"/>
    <mergeCell ref="R28:T28"/>
    <mergeCell ref="U28:W28"/>
    <mergeCell ref="Z28:AB28"/>
    <mergeCell ref="U26:W26"/>
    <mergeCell ref="A27:B27"/>
    <mergeCell ref="C27:J27"/>
    <mergeCell ref="K27:L27"/>
    <mergeCell ref="M27:O27"/>
    <mergeCell ref="P27:Q27"/>
    <mergeCell ref="R27:T27"/>
    <mergeCell ref="U27:W27"/>
    <mergeCell ref="A26:B26"/>
    <mergeCell ref="C26:J26"/>
    <mergeCell ref="K26:L26"/>
    <mergeCell ref="M26:O26"/>
    <mergeCell ref="P26:Q26"/>
    <mergeCell ref="R26:T26"/>
    <mergeCell ref="U24:W24"/>
    <mergeCell ref="A25:B25"/>
    <mergeCell ref="C25:J25"/>
    <mergeCell ref="K25:L25"/>
    <mergeCell ref="M25:O25"/>
    <mergeCell ref="P25:Q25"/>
    <mergeCell ref="R25:T25"/>
    <mergeCell ref="U25:W25"/>
    <mergeCell ref="A24:B24"/>
    <mergeCell ref="C24:J24"/>
    <mergeCell ref="K24:L24"/>
    <mergeCell ref="M24:O24"/>
    <mergeCell ref="P24:Q24"/>
    <mergeCell ref="R24:T24"/>
    <mergeCell ref="U22:W22"/>
    <mergeCell ref="A23:B23"/>
    <mergeCell ref="C23:J23"/>
    <mergeCell ref="K23:L23"/>
    <mergeCell ref="M23:O23"/>
    <mergeCell ref="P23:Q23"/>
    <mergeCell ref="R23:T23"/>
    <mergeCell ref="U23:W23"/>
    <mergeCell ref="A22:B22"/>
    <mergeCell ref="C22:J22"/>
    <mergeCell ref="K22:L22"/>
    <mergeCell ref="M22:O22"/>
    <mergeCell ref="P22:Q22"/>
    <mergeCell ref="R22:T22"/>
    <mergeCell ref="U19:W19"/>
    <mergeCell ref="A21:B21"/>
    <mergeCell ref="C21:J21"/>
    <mergeCell ref="K21:L21"/>
    <mergeCell ref="M21:O21"/>
    <mergeCell ref="P21:Q21"/>
    <mergeCell ref="R21:T21"/>
    <mergeCell ref="U21:W21"/>
    <mergeCell ref="A19:E19"/>
    <mergeCell ref="F19:H19"/>
    <mergeCell ref="I19:K19"/>
    <mergeCell ref="L19:N19"/>
    <mergeCell ref="O19:Q19"/>
    <mergeCell ref="R19:T19"/>
    <mergeCell ref="U17:W17"/>
    <mergeCell ref="A18:E18"/>
    <mergeCell ref="F18:H18"/>
    <mergeCell ref="I18:K18"/>
    <mergeCell ref="L18:N18"/>
    <mergeCell ref="O18:Q18"/>
    <mergeCell ref="R18:T18"/>
    <mergeCell ref="U18:W18"/>
    <mergeCell ref="A16:E16"/>
    <mergeCell ref="F16:I16"/>
    <mergeCell ref="J16:M16"/>
    <mergeCell ref="N16:W16"/>
    <mergeCell ref="A17:E17"/>
    <mergeCell ref="F17:H17"/>
    <mergeCell ref="I17:K17"/>
    <mergeCell ref="L17:N17"/>
    <mergeCell ref="O17:Q17"/>
    <mergeCell ref="R17:T17"/>
    <mergeCell ref="A13:E13"/>
    <mergeCell ref="F13:W13"/>
    <mergeCell ref="Y13:AB13"/>
    <mergeCell ref="A14:E14"/>
    <mergeCell ref="F14:W14"/>
    <mergeCell ref="Y14:AB14"/>
    <mergeCell ref="S11:W11"/>
    <mergeCell ref="Y11:AB11"/>
    <mergeCell ref="A12:B12"/>
    <mergeCell ref="C12:E12"/>
    <mergeCell ref="F12:G12"/>
    <mergeCell ref="H12:J12"/>
    <mergeCell ref="K12:M12"/>
    <mergeCell ref="N12:P12"/>
    <mergeCell ref="Q12:S12"/>
    <mergeCell ref="T12:V12"/>
    <mergeCell ref="A11:B11"/>
    <mergeCell ref="C11:E11"/>
    <mergeCell ref="F11:G11"/>
    <mergeCell ref="H11:J11"/>
    <mergeCell ref="K11:M11"/>
    <mergeCell ref="O11:R11"/>
    <mergeCell ref="Z7:AB7"/>
    <mergeCell ref="A8:D9"/>
    <mergeCell ref="M8:W8"/>
    <mergeCell ref="K9:L10"/>
    <mergeCell ref="M9:V10"/>
    <mergeCell ref="A10:C10"/>
    <mergeCell ref="D10:E10"/>
    <mergeCell ref="F10:H10"/>
    <mergeCell ref="I10:J10"/>
    <mergeCell ref="Y10:AB10"/>
    <mergeCell ref="A6:J6"/>
    <mergeCell ref="K6:L6"/>
    <mergeCell ref="M6:W6"/>
    <mergeCell ref="A7:J7"/>
    <mergeCell ref="K7:L7"/>
    <mergeCell ref="M7:W7"/>
    <mergeCell ref="A1:W1"/>
    <mergeCell ref="P2:Q2"/>
    <mergeCell ref="A3:I3"/>
    <mergeCell ref="J3:K3"/>
    <mergeCell ref="U3:W3"/>
    <mergeCell ref="S4:W5"/>
  </mergeCells>
  <phoneticPr fontId="2"/>
  <conditionalFormatting sqref="R22:T27">
    <cfRule type="expression" dxfId="19" priority="4">
      <formula>INDIRECT(ADDRESS(ROW(),COLUMN()))=TRUNC(INDIRECT(ADDRESS(ROW(),COLUMN())))</formula>
    </cfRule>
  </conditionalFormatting>
  <dataValidations count="8">
    <dataValidation type="date" operator="greaterThanOrEqual" allowBlank="1" showInputMessage="1" showErrorMessage="1" sqref="A22:B27">
      <formula1>1</formula1>
    </dataValidation>
    <dataValidation type="whole" operator="greaterThanOrEqual" allowBlank="1" showInputMessage="1" showErrorMessage="1" sqref="C11:E11 H11:J11 F12 H12">
      <formula1>1</formula1>
    </dataValidation>
    <dataValidation type="list" allowBlank="1" showInputMessage="1" showErrorMessage="1" sqref="E29:F31 K22:L27">
      <formula1>"選択,10%,軽減8%,8%,非課税,不課税,5%"</formula1>
    </dataValidation>
    <dataValidation type="list" allowBlank="1" showInputMessage="1" showErrorMessage="1" sqref="Y14:AB14 Y11:AB11">
      <formula1>"選択してください,小数点以下切り捨て,小数点以下切り上げ,小数点以下四捨五入"</formula1>
    </dataValidation>
    <dataValidation type="list" allowBlank="1" showInputMessage="1" showErrorMessage="1" sqref="C12:E12">
      <formula1>"選択してください,普通,当座"</formula1>
    </dataValidation>
    <dataValidation type="list" allowBlank="1" showInputMessage="1" showErrorMessage="1" sqref="D10">
      <formula1>"銀行,信託銀行,信用金庫,信用組合,労働金庫,農業協同組合,漁業協同組合,  ,"</formula1>
    </dataValidation>
    <dataValidation imeMode="halfAlpha" allowBlank="1" showInputMessage="1" showErrorMessage="1" sqref="V2 T2 R2"/>
    <dataValidation type="list" allowBlank="1" showInputMessage="1" showErrorMessage="1" sqref="A3">
      <formula1>"常 盤 工 業 株 式 会 社,共同企業体三郷共同アスコン,共同企業体墨田アスコン"</formula1>
    </dataValidation>
  </dataValidations>
  <pageMargins left="0.70866141732283472" right="0.19685039370078741" top="0.74803149606299213" bottom="7.874015748031496E-2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X45"/>
  <sheetViews>
    <sheetView view="pageBreakPreview" zoomScale="140" zoomScaleNormal="130" zoomScaleSheetLayoutView="140" workbookViewId="0">
      <selection activeCell="S4" sqref="S4:W5"/>
    </sheetView>
  </sheetViews>
  <sheetFormatPr defaultColWidth="8.75" defaultRowHeight="13.5"/>
  <cols>
    <col min="1" max="23" width="3.5" style="120" customWidth="1"/>
    <col min="24" max="27" width="4.125" style="120" customWidth="1"/>
    <col min="28" max="28" width="11.25" style="120" customWidth="1"/>
    <col min="29" max="29" width="8.875" style="120" bestFit="1" customWidth="1"/>
    <col min="30" max="30" width="7.25" style="120" bestFit="1" customWidth="1"/>
    <col min="31" max="31" width="8" style="120" bestFit="1" customWidth="1"/>
    <col min="32" max="43" width="4.125" style="120" customWidth="1"/>
    <col min="44" max="48" width="13.25" style="120" customWidth="1"/>
    <col min="49" max="53" width="4.125" style="120" customWidth="1"/>
    <col min="54" max="16384" width="8.75" style="120"/>
  </cols>
  <sheetData>
    <row r="1" spans="1:30" s="41" customFormat="1" ht="21" customHeight="1">
      <c r="A1" s="487" t="s">
        <v>128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74"/>
      <c r="Y1" s="74"/>
    </row>
    <row r="2" spans="1:30" s="41" customFormat="1" ht="1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488" t="s">
        <v>145</v>
      </c>
      <c r="Q2" s="488"/>
      <c r="R2" s="243">
        <v>5</v>
      </c>
      <c r="S2" s="75" t="s">
        <v>2</v>
      </c>
      <c r="T2" s="244">
        <v>12</v>
      </c>
      <c r="U2" s="75" t="s">
        <v>3</v>
      </c>
      <c r="V2" s="244">
        <v>31</v>
      </c>
      <c r="W2" s="75" t="s">
        <v>4</v>
      </c>
      <c r="X2" s="74"/>
      <c r="Y2" s="74"/>
    </row>
    <row r="3" spans="1:30" s="41" customFormat="1" ht="15" customHeight="1">
      <c r="A3" s="608" t="s">
        <v>97</v>
      </c>
      <c r="B3" s="608"/>
      <c r="C3" s="608"/>
      <c r="D3" s="608"/>
      <c r="E3" s="608"/>
      <c r="F3" s="608"/>
      <c r="G3" s="608"/>
      <c r="H3" s="608"/>
      <c r="I3" s="608"/>
      <c r="J3" s="558" t="s">
        <v>69</v>
      </c>
      <c r="K3" s="558"/>
      <c r="L3" s="227"/>
      <c r="M3" s="227"/>
      <c r="N3" s="227"/>
      <c r="O3" s="227"/>
      <c r="P3" s="227"/>
      <c r="Q3" s="227"/>
      <c r="R3" s="227"/>
      <c r="S3" s="227"/>
      <c r="T3" s="227"/>
      <c r="U3" s="479"/>
      <c r="V3" s="479"/>
      <c r="W3" s="479"/>
      <c r="X3" s="74"/>
      <c r="Y3" s="74"/>
    </row>
    <row r="4" spans="1:30" s="41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227"/>
      <c r="K4" s="227"/>
      <c r="L4" s="227"/>
      <c r="M4" s="227"/>
      <c r="N4" s="227"/>
      <c r="O4" s="227"/>
      <c r="P4" s="227"/>
      <c r="Q4" s="227"/>
      <c r="R4" s="227"/>
      <c r="S4" s="479" t="s">
        <v>86</v>
      </c>
      <c r="T4" s="479"/>
      <c r="U4" s="479"/>
      <c r="V4" s="479"/>
      <c r="W4" s="479"/>
      <c r="X4" s="74"/>
      <c r="Y4" s="74"/>
    </row>
    <row r="5" spans="1:30" s="41" customFormat="1" ht="18.600000000000001" customHeight="1" thickBot="1">
      <c r="A5" s="16" t="s">
        <v>33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479"/>
      <c r="T5" s="479"/>
      <c r="U5" s="479"/>
      <c r="V5" s="479"/>
      <c r="W5" s="479"/>
      <c r="X5" s="227"/>
      <c r="Y5" s="74"/>
      <c r="Z5" s="74"/>
    </row>
    <row r="6" spans="1:30" s="41" customFormat="1" ht="18" customHeight="1" thickBot="1">
      <c r="A6" s="481" t="s">
        <v>113</v>
      </c>
      <c r="B6" s="482"/>
      <c r="C6" s="482"/>
      <c r="D6" s="482"/>
      <c r="E6" s="482"/>
      <c r="F6" s="482"/>
      <c r="G6" s="482"/>
      <c r="H6" s="482"/>
      <c r="I6" s="482"/>
      <c r="J6" s="482"/>
      <c r="K6" s="578" t="s">
        <v>7</v>
      </c>
      <c r="L6" s="579"/>
      <c r="M6" s="708" t="s">
        <v>157</v>
      </c>
      <c r="N6" s="708"/>
      <c r="O6" s="708"/>
      <c r="P6" s="708"/>
      <c r="Q6" s="708"/>
      <c r="R6" s="708"/>
      <c r="S6" s="708"/>
      <c r="T6" s="708"/>
      <c r="U6" s="708"/>
      <c r="V6" s="708"/>
      <c r="W6" s="709"/>
      <c r="X6" s="76"/>
      <c r="Y6" s="76"/>
      <c r="Z6" s="76"/>
      <c r="AA6" s="76"/>
      <c r="AB6" s="76"/>
      <c r="AC6" s="76"/>
      <c r="AD6" s="77"/>
    </row>
    <row r="7" spans="1:30" s="41" customFormat="1" ht="28.5" customHeight="1" thickTop="1" thickBot="1">
      <c r="A7" s="602">
        <f>U32</f>
        <v>849754</v>
      </c>
      <c r="B7" s="603"/>
      <c r="C7" s="603"/>
      <c r="D7" s="603"/>
      <c r="E7" s="603"/>
      <c r="F7" s="603"/>
      <c r="G7" s="603"/>
      <c r="H7" s="603"/>
      <c r="I7" s="603"/>
      <c r="J7" s="603"/>
      <c r="K7" s="582" t="s">
        <v>11</v>
      </c>
      <c r="L7" s="583"/>
      <c r="M7" s="710" t="s">
        <v>159</v>
      </c>
      <c r="N7" s="710"/>
      <c r="O7" s="710"/>
      <c r="P7" s="710"/>
      <c r="Q7" s="710"/>
      <c r="R7" s="710"/>
      <c r="S7" s="710"/>
      <c r="T7" s="710"/>
      <c r="U7" s="710"/>
      <c r="V7" s="710"/>
      <c r="W7" s="711"/>
      <c r="X7" s="74"/>
      <c r="Y7" s="78" t="s">
        <v>137</v>
      </c>
      <c r="Z7" s="559">
        <f>A7-U32</f>
        <v>0</v>
      </c>
      <c r="AA7" s="560"/>
      <c r="AB7" s="561"/>
      <c r="AC7" s="79" t="s">
        <v>140</v>
      </c>
    </row>
    <row r="8" spans="1:30" s="41" customFormat="1" ht="17.45" customHeight="1">
      <c r="A8" s="609" t="s">
        <v>170</v>
      </c>
      <c r="B8" s="610"/>
      <c r="C8" s="610"/>
      <c r="D8" s="610"/>
      <c r="E8" s="17"/>
      <c r="F8" s="17"/>
      <c r="G8" s="17"/>
      <c r="H8" s="17"/>
      <c r="I8" s="17"/>
      <c r="J8" s="17"/>
      <c r="K8" s="228"/>
      <c r="L8" s="229"/>
      <c r="M8" s="712" t="s">
        <v>158</v>
      </c>
      <c r="N8" s="713"/>
      <c r="O8" s="713"/>
      <c r="P8" s="713"/>
      <c r="Q8" s="713"/>
      <c r="R8" s="713"/>
      <c r="S8" s="713"/>
      <c r="T8" s="713"/>
      <c r="U8" s="713"/>
      <c r="V8" s="713"/>
      <c r="W8" s="714"/>
      <c r="X8" s="74"/>
      <c r="Y8" s="74"/>
    </row>
    <row r="9" spans="1:30" s="41" customFormat="1" ht="7.5" customHeight="1">
      <c r="A9" s="611"/>
      <c r="B9" s="612"/>
      <c r="C9" s="612"/>
      <c r="D9" s="612"/>
      <c r="E9" s="17"/>
      <c r="F9" s="17"/>
      <c r="G9" s="17"/>
      <c r="H9" s="17"/>
      <c r="I9" s="17"/>
      <c r="J9" s="17"/>
      <c r="K9" s="537" t="s">
        <v>12</v>
      </c>
      <c r="L9" s="538"/>
      <c r="M9" s="715" t="s">
        <v>160</v>
      </c>
      <c r="N9" s="715"/>
      <c r="O9" s="715"/>
      <c r="P9" s="715"/>
      <c r="Q9" s="715"/>
      <c r="R9" s="715"/>
      <c r="S9" s="715"/>
      <c r="T9" s="715"/>
      <c r="U9" s="715"/>
      <c r="V9" s="715"/>
      <c r="W9" s="82"/>
      <c r="X9" s="74"/>
      <c r="Y9" s="74"/>
    </row>
    <row r="10" spans="1:30" s="41" customFormat="1" ht="18" customHeight="1">
      <c r="A10" s="716" t="s">
        <v>155</v>
      </c>
      <c r="B10" s="717"/>
      <c r="C10" s="718"/>
      <c r="D10" s="620" t="s">
        <v>70</v>
      </c>
      <c r="E10" s="620"/>
      <c r="F10" s="719" t="s">
        <v>156</v>
      </c>
      <c r="G10" s="717"/>
      <c r="H10" s="718"/>
      <c r="I10" s="573" t="s">
        <v>6</v>
      </c>
      <c r="J10" s="574"/>
      <c r="K10" s="537"/>
      <c r="L10" s="538"/>
      <c r="M10" s="715"/>
      <c r="N10" s="715"/>
      <c r="O10" s="715"/>
      <c r="P10" s="715"/>
      <c r="Q10" s="715"/>
      <c r="R10" s="715"/>
      <c r="S10" s="715"/>
      <c r="T10" s="715"/>
      <c r="U10" s="715"/>
      <c r="V10" s="715"/>
      <c r="W10" s="83" t="s">
        <v>13</v>
      </c>
      <c r="X10" s="74"/>
      <c r="Y10" s="575" t="s">
        <v>147</v>
      </c>
      <c r="Z10" s="576"/>
      <c r="AA10" s="576"/>
      <c r="AB10" s="577"/>
    </row>
    <row r="11" spans="1:30" s="41" customFormat="1" ht="18" customHeight="1">
      <c r="A11" s="455" t="s">
        <v>8</v>
      </c>
      <c r="B11" s="456"/>
      <c r="C11" s="719">
        <v>1234</v>
      </c>
      <c r="D11" s="717"/>
      <c r="E11" s="718"/>
      <c r="F11" s="453" t="s">
        <v>9</v>
      </c>
      <c r="G11" s="456"/>
      <c r="H11" s="728">
        <v>789</v>
      </c>
      <c r="I11" s="729"/>
      <c r="J11" s="730"/>
      <c r="K11" s="537" t="s">
        <v>29</v>
      </c>
      <c r="L11" s="538"/>
      <c r="M11" s="538"/>
      <c r="N11" s="84" t="s">
        <v>127</v>
      </c>
      <c r="O11" s="731"/>
      <c r="P11" s="732"/>
      <c r="Q11" s="732"/>
      <c r="R11" s="732"/>
      <c r="S11" s="546" t="str">
        <f>IF(COUNTA(O11),"","免税事業者")</f>
        <v>免税事業者</v>
      </c>
      <c r="T11" s="546"/>
      <c r="U11" s="546"/>
      <c r="V11" s="546"/>
      <c r="W11" s="547"/>
      <c r="X11" s="74"/>
      <c r="Y11" s="533" t="s">
        <v>151</v>
      </c>
      <c r="Z11" s="534"/>
      <c r="AA11" s="534"/>
      <c r="AB11" s="535"/>
      <c r="AC11" s="85" t="s">
        <v>143</v>
      </c>
    </row>
    <row r="12" spans="1:30" s="41" customFormat="1" ht="18" customHeight="1" thickBot="1">
      <c r="A12" s="443" t="s">
        <v>181</v>
      </c>
      <c r="B12" s="444"/>
      <c r="C12" s="724" t="s">
        <v>117</v>
      </c>
      <c r="D12" s="724"/>
      <c r="E12" s="724"/>
      <c r="F12" s="449" t="s">
        <v>10</v>
      </c>
      <c r="G12" s="451"/>
      <c r="H12" s="725">
        <v>123478</v>
      </c>
      <c r="I12" s="726"/>
      <c r="J12" s="727"/>
      <c r="K12" s="537" t="s">
        <v>14</v>
      </c>
      <c r="L12" s="538"/>
      <c r="M12" s="538"/>
      <c r="N12" s="538" t="s">
        <v>161</v>
      </c>
      <c r="O12" s="538"/>
      <c r="P12" s="538"/>
      <c r="Q12" s="538" t="s">
        <v>15</v>
      </c>
      <c r="R12" s="538"/>
      <c r="S12" s="538"/>
      <c r="T12" s="538" t="s">
        <v>162</v>
      </c>
      <c r="U12" s="538"/>
      <c r="V12" s="538"/>
      <c r="W12" s="86"/>
      <c r="X12" s="74"/>
      <c r="Y12" s="74"/>
    </row>
    <row r="13" spans="1:30" s="41" customFormat="1" ht="12" customHeight="1">
      <c r="A13" s="427" t="s">
        <v>72</v>
      </c>
      <c r="B13" s="428"/>
      <c r="C13" s="428"/>
      <c r="D13" s="428"/>
      <c r="E13" s="428"/>
      <c r="F13" s="720" t="s" ph="1">
        <v>163</v>
      </c>
      <c r="G13" s="720" ph="1"/>
      <c r="H13" s="720" ph="1"/>
      <c r="I13" s="720" ph="1"/>
      <c r="J13" s="720" ph="1"/>
      <c r="K13" s="720" ph="1"/>
      <c r="L13" s="720" ph="1"/>
      <c r="M13" s="720" ph="1"/>
      <c r="N13" s="720" ph="1"/>
      <c r="O13" s="720" ph="1"/>
      <c r="P13" s="720" ph="1"/>
      <c r="Q13" s="720" ph="1"/>
      <c r="R13" s="720" ph="1"/>
      <c r="S13" s="720" ph="1"/>
      <c r="T13" s="720" ph="1"/>
      <c r="U13" s="720" ph="1"/>
      <c r="V13" s="720" ph="1"/>
      <c r="W13" s="721" ph="1"/>
      <c r="X13" s="74"/>
      <c r="Y13" s="575" t="s">
        <v>85</v>
      </c>
      <c r="Z13" s="576"/>
      <c r="AA13" s="576"/>
      <c r="AB13" s="577"/>
    </row>
    <row r="14" spans="1:30" s="41" customFormat="1" ht="18" customHeight="1" thickBot="1">
      <c r="A14" s="432" t="s">
        <v>71</v>
      </c>
      <c r="B14" s="433"/>
      <c r="C14" s="433"/>
      <c r="D14" s="433"/>
      <c r="E14" s="433"/>
      <c r="F14" s="722" t="s">
        <v>160</v>
      </c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3"/>
      <c r="X14" s="74"/>
      <c r="Y14" s="533" t="s">
        <v>151</v>
      </c>
      <c r="Z14" s="534"/>
      <c r="AA14" s="534"/>
      <c r="AB14" s="535"/>
      <c r="AC14" s="85" t="s">
        <v>143</v>
      </c>
    </row>
    <row r="15" spans="1:30" s="41" customFormat="1" ht="6" customHeight="1" thickBot="1">
      <c r="A15" s="227"/>
      <c r="B15" s="227"/>
      <c r="C15" s="227"/>
      <c r="D15" s="227"/>
      <c r="E15" s="227"/>
      <c r="F15" s="37"/>
      <c r="G15" s="37"/>
      <c r="H15" s="37"/>
      <c r="I15" s="37"/>
      <c r="J15" s="37"/>
      <c r="K15" s="37"/>
      <c r="L15" s="3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74"/>
      <c r="Y15" s="74"/>
    </row>
    <row r="16" spans="1:30" s="22" customFormat="1" ht="16.149999999999999" customHeight="1" thickBot="1">
      <c r="A16" s="436" t="s">
        <v>73</v>
      </c>
      <c r="B16" s="437"/>
      <c r="C16" s="437"/>
      <c r="D16" s="437"/>
      <c r="E16" s="437"/>
      <c r="F16" s="737" t="s">
        <v>165</v>
      </c>
      <c r="G16" s="737"/>
      <c r="H16" s="737"/>
      <c r="I16" s="737"/>
      <c r="J16" s="439" t="s">
        <v>74</v>
      </c>
      <c r="K16" s="440"/>
      <c r="L16" s="440"/>
      <c r="M16" s="441"/>
      <c r="N16" s="737" t="s">
        <v>164</v>
      </c>
      <c r="O16" s="737"/>
      <c r="P16" s="737"/>
      <c r="Q16" s="737"/>
      <c r="R16" s="737"/>
      <c r="S16" s="737"/>
      <c r="T16" s="737"/>
      <c r="U16" s="737"/>
      <c r="V16" s="737"/>
      <c r="W16" s="738"/>
      <c r="X16" s="20"/>
      <c r="Y16" s="20"/>
    </row>
    <row r="17" spans="1:50" s="22" customFormat="1" ht="21.75" customHeight="1">
      <c r="A17" s="425" t="s">
        <v>110</v>
      </c>
      <c r="B17" s="411"/>
      <c r="C17" s="411"/>
      <c r="D17" s="411"/>
      <c r="E17" s="411"/>
      <c r="F17" s="421" t="s">
        <v>76</v>
      </c>
      <c r="G17" s="426"/>
      <c r="H17" s="426"/>
      <c r="I17" s="421" t="s">
        <v>77</v>
      </c>
      <c r="J17" s="421"/>
      <c r="K17" s="421"/>
      <c r="L17" s="421" t="s">
        <v>78</v>
      </c>
      <c r="M17" s="421"/>
      <c r="N17" s="421"/>
      <c r="O17" s="421" t="s">
        <v>75</v>
      </c>
      <c r="P17" s="421"/>
      <c r="Q17" s="421"/>
      <c r="R17" s="421" t="s">
        <v>79</v>
      </c>
      <c r="S17" s="421"/>
      <c r="T17" s="421"/>
      <c r="U17" s="421" t="s">
        <v>80</v>
      </c>
      <c r="V17" s="421"/>
      <c r="W17" s="422"/>
      <c r="X17" s="20"/>
    </row>
    <row r="18" spans="1:50" s="22" customFormat="1" ht="15.6" customHeight="1">
      <c r="A18" s="733"/>
      <c r="B18" s="734"/>
      <c r="C18" s="734"/>
      <c r="D18" s="734"/>
      <c r="E18" s="734"/>
      <c r="F18" s="735"/>
      <c r="G18" s="736"/>
      <c r="H18" s="736"/>
      <c r="I18" s="735"/>
      <c r="J18" s="736"/>
      <c r="K18" s="736"/>
      <c r="L18" s="649">
        <f>INT(F18-I18)</f>
        <v>0</v>
      </c>
      <c r="M18" s="650"/>
      <c r="N18" s="650"/>
      <c r="O18" s="735"/>
      <c r="P18" s="736"/>
      <c r="Q18" s="736"/>
      <c r="R18" s="649">
        <f>IF(Y14="小数点以下切り捨て",INT(O18*0.1),(IF(Y14="小数点以下切り上げ",ROUNDUP(O18*0.1,0),IF(Y14="小数点以下四捨五入",ROUND(O18*0.1,"0")))))</f>
        <v>0</v>
      </c>
      <c r="S18" s="650"/>
      <c r="T18" s="650"/>
      <c r="U18" s="649">
        <f>INT(O18+R18)</f>
        <v>0</v>
      </c>
      <c r="V18" s="650"/>
      <c r="W18" s="651"/>
      <c r="X18" s="20"/>
    </row>
    <row r="19" spans="1:50" s="22" customFormat="1" ht="15.6" customHeight="1" thickBot="1">
      <c r="A19" s="739"/>
      <c r="B19" s="740"/>
      <c r="C19" s="740"/>
      <c r="D19" s="740"/>
      <c r="E19" s="741"/>
      <c r="F19" s="742"/>
      <c r="G19" s="743"/>
      <c r="H19" s="744"/>
      <c r="I19" s="742"/>
      <c r="J19" s="743"/>
      <c r="K19" s="744"/>
      <c r="L19" s="654">
        <f>INT(F19-I19)</f>
        <v>0</v>
      </c>
      <c r="M19" s="655"/>
      <c r="N19" s="663"/>
      <c r="O19" s="742"/>
      <c r="P19" s="743"/>
      <c r="Q19" s="744"/>
      <c r="R19" s="654">
        <f>IF(Y14="小数点以下切り捨て",INT(O19*0.1),(IF(Y14="小数点以下切り上げ",ROUNDUP(O19*0.1,0),IF(Y14="小数点以下四捨五入",ROUND(O19*0.1,"0")))))</f>
        <v>0</v>
      </c>
      <c r="S19" s="655"/>
      <c r="T19" s="663"/>
      <c r="U19" s="654">
        <f>INT(O19+R19)</f>
        <v>0</v>
      </c>
      <c r="V19" s="655"/>
      <c r="W19" s="656"/>
      <c r="X19" s="20"/>
      <c r="Y19" s="20"/>
    </row>
    <row r="20" spans="1:50" s="22" customFormat="1" ht="15.6" customHeight="1" thickBot="1">
      <c r="A20" s="18" t="s">
        <v>16</v>
      </c>
      <c r="B20" s="230"/>
      <c r="C20" s="230"/>
      <c r="D20" s="230"/>
      <c r="E20" s="230"/>
      <c r="F20" s="230"/>
      <c r="G20" s="230"/>
      <c r="H20" s="1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0"/>
      <c r="W20" s="20"/>
      <c r="X20" s="20"/>
      <c r="Y20" s="20"/>
    </row>
    <row r="21" spans="1:50" s="22" customFormat="1" ht="15.6" customHeight="1">
      <c r="A21" s="409" t="s">
        <v>17</v>
      </c>
      <c r="B21" s="410"/>
      <c r="C21" s="417" t="s">
        <v>31</v>
      </c>
      <c r="D21" s="418"/>
      <c r="E21" s="418"/>
      <c r="F21" s="418"/>
      <c r="G21" s="418"/>
      <c r="H21" s="418"/>
      <c r="I21" s="418"/>
      <c r="J21" s="410"/>
      <c r="K21" s="532" t="s">
        <v>124</v>
      </c>
      <c r="L21" s="420"/>
      <c r="M21" s="411" t="s">
        <v>18</v>
      </c>
      <c r="N21" s="411"/>
      <c r="O21" s="411"/>
      <c r="P21" s="411" t="s">
        <v>19</v>
      </c>
      <c r="Q21" s="411"/>
      <c r="R21" s="411" t="s">
        <v>20</v>
      </c>
      <c r="S21" s="411"/>
      <c r="T21" s="411"/>
      <c r="U21" s="411" t="s">
        <v>21</v>
      </c>
      <c r="V21" s="411"/>
      <c r="W21" s="412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R21" s="87"/>
      <c r="AS21" s="87" t="s">
        <v>150</v>
      </c>
      <c r="AT21" s="87" t="s">
        <v>149</v>
      </c>
      <c r="AU21" s="87"/>
      <c r="AV21" s="87"/>
      <c r="AW21" s="87"/>
    </row>
    <row r="22" spans="1:50" s="22" customFormat="1" ht="15.6" customHeight="1">
      <c r="A22" s="745"/>
      <c r="B22" s="746"/>
      <c r="C22" s="403" t="s">
        <v>111</v>
      </c>
      <c r="D22" s="398"/>
      <c r="E22" s="398"/>
      <c r="F22" s="398"/>
      <c r="G22" s="398"/>
      <c r="H22" s="398"/>
      <c r="I22" s="398"/>
      <c r="J22" s="398"/>
      <c r="K22" s="675"/>
      <c r="L22" s="676"/>
      <c r="M22" s="524">
        <v>1</v>
      </c>
      <c r="N22" s="524"/>
      <c r="O22" s="524"/>
      <c r="P22" s="402" t="s">
        <v>152</v>
      </c>
      <c r="Q22" s="402"/>
      <c r="R22" s="677">
        <f>O18+O19</f>
        <v>0</v>
      </c>
      <c r="S22" s="677"/>
      <c r="T22" s="677"/>
      <c r="U22" s="664">
        <f>IF($Y$11="小数点以下四捨五入",ROUND(M22*R22,0),IF($Y$11="小数点以下切り捨て",ROUNDDOWN(M22*R22,0),IF($Y$11="小数点以下切り上げ",ROUNDUP(M22*R22,0))))</f>
        <v>0</v>
      </c>
      <c r="V22" s="664"/>
      <c r="W22" s="665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88"/>
      <c r="AR22" s="45" t="s">
        <v>84</v>
      </c>
      <c r="AS22" s="226">
        <f>SUMIF($K$22:$L$27,"10%",$U$22:$W$27)</f>
        <v>768088</v>
      </c>
      <c r="AT22" s="226">
        <f>IF($Y$14="小数点以下四捨五入",ROUND(AS22*1.1,0),IF($Y$14="小数点以下切り捨て",ROUNDDOWN(AS22*1.1,0),IF($Y$14="小数点以下切り上げ",ROUNDUP(AS22*1.1,0),AS22*1.1)))</f>
        <v>844896</v>
      </c>
      <c r="AU22" s="87"/>
      <c r="AV22" s="87"/>
      <c r="AW22" s="87"/>
      <c r="AX22" s="88"/>
    </row>
    <row r="23" spans="1:50" s="22" customFormat="1" ht="15.6" customHeight="1">
      <c r="A23" s="745">
        <v>45268</v>
      </c>
      <c r="B23" s="746"/>
      <c r="C23" s="747" t="s">
        <v>171</v>
      </c>
      <c r="D23" s="748"/>
      <c r="E23" s="748"/>
      <c r="F23" s="748"/>
      <c r="G23" s="748"/>
      <c r="H23" s="748"/>
      <c r="I23" s="748"/>
      <c r="J23" s="748"/>
      <c r="K23" s="749">
        <v>0.1</v>
      </c>
      <c r="L23" s="750"/>
      <c r="M23" s="751">
        <v>46</v>
      </c>
      <c r="N23" s="751"/>
      <c r="O23" s="751"/>
      <c r="P23" s="752" t="s">
        <v>173</v>
      </c>
      <c r="Q23" s="752"/>
      <c r="R23" s="753">
        <v>12500</v>
      </c>
      <c r="S23" s="753"/>
      <c r="T23" s="753"/>
      <c r="U23" s="664">
        <f t="shared" ref="U23:U27" si="0">IF($Y$11="小数点以下四捨五入",ROUND(M23*R23,0),IF($Y$11="小数点以下切り捨て",ROUNDDOWN(M23*R23,0),IF($Y$11="小数点以下切り上げ",ROUNDUP(M23*R23,0))))</f>
        <v>575000</v>
      </c>
      <c r="V23" s="664"/>
      <c r="W23" s="665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88"/>
      <c r="AR23" s="45" t="s">
        <v>46</v>
      </c>
      <c r="AS23" s="226">
        <f>SUMIF($K$22:$L$27,"軽減8%",$U$22:$W$27)</f>
        <v>2457</v>
      </c>
      <c r="AT23" s="226">
        <f>IF($Y$14="小数点以下四捨五入",ROUND(AS23*1.08,0),IF($Y$14="小数点以下切り捨て",ROUNDDOWN(AS23*1.08,0),IF($Y$14="小数点以下切り上げ",ROUNDUP(AS23*1.08,0),AS23*1.1)))</f>
        <v>2653</v>
      </c>
      <c r="AU23" s="87"/>
      <c r="AV23" s="87"/>
      <c r="AW23" s="87"/>
      <c r="AX23" s="88"/>
    </row>
    <row r="24" spans="1:50" s="22" customFormat="1" ht="15.6" customHeight="1">
      <c r="A24" s="745">
        <v>45268</v>
      </c>
      <c r="B24" s="746"/>
      <c r="C24" s="747" t="s">
        <v>172</v>
      </c>
      <c r="D24" s="748"/>
      <c r="E24" s="748"/>
      <c r="F24" s="748"/>
      <c r="G24" s="748"/>
      <c r="H24" s="748"/>
      <c r="I24" s="748"/>
      <c r="J24" s="748"/>
      <c r="K24" s="749">
        <v>0.1</v>
      </c>
      <c r="L24" s="750"/>
      <c r="M24" s="751">
        <v>73</v>
      </c>
      <c r="N24" s="751"/>
      <c r="O24" s="751"/>
      <c r="P24" s="752" t="s">
        <v>174</v>
      </c>
      <c r="Q24" s="752"/>
      <c r="R24" s="753">
        <v>2550</v>
      </c>
      <c r="S24" s="753"/>
      <c r="T24" s="753"/>
      <c r="U24" s="664">
        <f>IF($Y$11="小数点以下四捨五入",ROUND(M24*R24,0),IF($Y$11="小数点以下切り捨て",ROUNDDOWN(M24*R24,0),IF($Y$11="小数点以下切り上げ",ROUNDUP(M24*R24,0))))</f>
        <v>186150</v>
      </c>
      <c r="V24" s="664"/>
      <c r="W24" s="665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88"/>
      <c r="AR24" s="45" t="s">
        <v>81</v>
      </c>
      <c r="AS24" s="226">
        <f>SUMIF($K$22:$L$27,"非課税",$U$22:$W$27)</f>
        <v>0</v>
      </c>
      <c r="AT24" s="226">
        <f>AS24</f>
        <v>0</v>
      </c>
      <c r="AU24" s="87"/>
      <c r="AV24" s="87"/>
      <c r="AW24" s="87"/>
      <c r="AX24" s="88"/>
    </row>
    <row r="25" spans="1:50" s="22" customFormat="1" ht="15.6" customHeight="1">
      <c r="A25" s="745">
        <v>45277</v>
      </c>
      <c r="B25" s="746"/>
      <c r="C25" s="747" t="s">
        <v>177</v>
      </c>
      <c r="D25" s="748"/>
      <c r="E25" s="748"/>
      <c r="F25" s="748"/>
      <c r="G25" s="748"/>
      <c r="H25" s="748"/>
      <c r="I25" s="748"/>
      <c r="J25" s="748"/>
      <c r="K25" s="749" t="s">
        <v>100</v>
      </c>
      <c r="L25" s="750"/>
      <c r="M25" s="751">
        <v>13</v>
      </c>
      <c r="N25" s="751"/>
      <c r="O25" s="751"/>
      <c r="P25" s="752" t="s">
        <v>179</v>
      </c>
      <c r="Q25" s="752"/>
      <c r="R25" s="753">
        <v>189</v>
      </c>
      <c r="S25" s="753"/>
      <c r="T25" s="753"/>
      <c r="U25" s="664">
        <f t="shared" si="0"/>
        <v>2457</v>
      </c>
      <c r="V25" s="664"/>
      <c r="W25" s="665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88"/>
      <c r="AR25" s="45" t="s">
        <v>82</v>
      </c>
      <c r="AS25" s="226">
        <f>SUMIF($K$22:$L$27,"不課税",$U$22:$W$27)</f>
        <v>2205</v>
      </c>
      <c r="AT25" s="226">
        <f>AS25</f>
        <v>2205</v>
      </c>
      <c r="AU25" s="87"/>
      <c r="AV25" s="87"/>
      <c r="AW25" s="87"/>
      <c r="AX25" s="88"/>
    </row>
    <row r="26" spans="1:50" s="22" customFormat="1" ht="15.6" customHeight="1">
      <c r="A26" s="745">
        <v>45283</v>
      </c>
      <c r="B26" s="746"/>
      <c r="C26" s="747" t="s">
        <v>175</v>
      </c>
      <c r="D26" s="748"/>
      <c r="E26" s="748"/>
      <c r="F26" s="748"/>
      <c r="G26" s="748"/>
      <c r="H26" s="748"/>
      <c r="I26" s="748"/>
      <c r="J26" s="748"/>
      <c r="K26" s="749">
        <v>0.1</v>
      </c>
      <c r="L26" s="750"/>
      <c r="M26" s="751">
        <v>68.7</v>
      </c>
      <c r="N26" s="751"/>
      <c r="O26" s="751"/>
      <c r="P26" s="752" t="s">
        <v>178</v>
      </c>
      <c r="Q26" s="752"/>
      <c r="R26" s="753">
        <v>101</v>
      </c>
      <c r="S26" s="753"/>
      <c r="T26" s="753"/>
      <c r="U26" s="664">
        <f t="shared" si="0"/>
        <v>6938</v>
      </c>
      <c r="V26" s="664"/>
      <c r="W26" s="665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88"/>
      <c r="AR26" s="45" t="s">
        <v>95</v>
      </c>
      <c r="AS26" s="226">
        <f>SUMIF($K$22:$L$27,"8%",$U$22:$W$27)</f>
        <v>0</v>
      </c>
      <c r="AT26" s="226">
        <f>IF($Y$14="小数点以下四捨五入",ROUND(AS26*1.08,0),IF($Y$14="小数点以下切り捨て",ROUNDDOWN(AS26*1.08,0),IF($Y$14="小数点以下切り上げ",ROUNDUP(AS26*1.08,0),AS26*1.1)))</f>
        <v>0</v>
      </c>
      <c r="AU26" s="87"/>
      <c r="AV26" s="87"/>
      <c r="AW26" s="87"/>
      <c r="AX26" s="88"/>
    </row>
    <row r="27" spans="1:50" s="22" customFormat="1" ht="15.6" customHeight="1" thickBot="1">
      <c r="A27" s="745">
        <v>45283</v>
      </c>
      <c r="B27" s="746"/>
      <c r="C27" s="747" t="s">
        <v>176</v>
      </c>
      <c r="D27" s="748"/>
      <c r="E27" s="748"/>
      <c r="F27" s="748"/>
      <c r="G27" s="748"/>
      <c r="H27" s="748"/>
      <c r="I27" s="748"/>
      <c r="J27" s="748"/>
      <c r="K27" s="749" t="s">
        <v>146</v>
      </c>
      <c r="L27" s="750"/>
      <c r="M27" s="754">
        <v>68.7</v>
      </c>
      <c r="N27" s="755"/>
      <c r="O27" s="756"/>
      <c r="P27" s="757" t="s">
        <v>178</v>
      </c>
      <c r="Q27" s="758"/>
      <c r="R27" s="759">
        <v>32.1</v>
      </c>
      <c r="S27" s="760"/>
      <c r="T27" s="761"/>
      <c r="U27" s="664">
        <f t="shared" si="0"/>
        <v>2205</v>
      </c>
      <c r="V27" s="664"/>
      <c r="W27" s="66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88"/>
      <c r="AR27" s="45" t="s">
        <v>96</v>
      </c>
      <c r="AS27" s="226">
        <f>SUMIF($K$22:$L$27,"5%",$U$22:$W$27)</f>
        <v>0</v>
      </c>
      <c r="AT27" s="226">
        <f>IF($Y$14="小数点以下四捨五入",ROUND(AS27*1.05,0),IF($Y$14="小数点以下切り捨て",ROUNDDOWN(AS27*1.05,0),IF($Y$14="小数点以下切り上げ",ROUNDUP(AS27*1.05,0),AS27*1.1)))</f>
        <v>0</v>
      </c>
      <c r="AU27" s="87"/>
      <c r="AV27" s="87"/>
      <c r="AW27" s="87"/>
      <c r="AX27" s="88"/>
    </row>
    <row r="28" spans="1:50" s="22" customFormat="1" ht="15.6" customHeight="1" thickTop="1" thickBot="1">
      <c r="A28" s="231"/>
      <c r="B28" s="2"/>
      <c r="C28" s="372"/>
      <c r="D28" s="373"/>
      <c r="E28" s="373"/>
      <c r="F28" s="373"/>
      <c r="G28" s="373"/>
      <c r="H28" s="373"/>
      <c r="I28" s="373"/>
      <c r="J28" s="373"/>
      <c r="K28" s="373"/>
      <c r="L28" s="374"/>
      <c r="M28" s="375"/>
      <c r="N28" s="375"/>
      <c r="O28" s="375"/>
      <c r="P28" s="375"/>
      <c r="Q28" s="375"/>
      <c r="R28" s="376" t="s">
        <v>114</v>
      </c>
      <c r="S28" s="376"/>
      <c r="T28" s="376"/>
      <c r="U28" s="678">
        <f>SUM(U22:W27)</f>
        <v>772750</v>
      </c>
      <c r="V28" s="679"/>
      <c r="W28" s="680"/>
      <c r="X28" s="20"/>
      <c r="Y28" s="89" t="s">
        <v>137</v>
      </c>
      <c r="Z28" s="586">
        <f>U28-K32</f>
        <v>0</v>
      </c>
      <c r="AA28" s="587"/>
      <c r="AB28" s="588"/>
      <c r="AC28" s="79" t="s">
        <v>141</v>
      </c>
    </row>
    <row r="29" spans="1:50" s="22" customFormat="1" ht="15.6" customHeight="1" thickTop="1">
      <c r="B29" s="1"/>
      <c r="C29" s="3"/>
      <c r="D29" s="4"/>
      <c r="E29" s="764" t="s">
        <v>83</v>
      </c>
      <c r="F29" s="765"/>
      <c r="G29" s="382" t="s">
        <v>48</v>
      </c>
      <c r="H29" s="383"/>
      <c r="I29" s="384" t="s">
        <v>47</v>
      </c>
      <c r="J29" s="385"/>
      <c r="K29" s="689">
        <f>IF(E29="10%",AS22,(IF(E29="軽減8%",AS23,(IF(E29="非課税",AS24,(IF(E29="不課税",AS25,(IF(E29="8%",AS26,(IF(E29="5%",AS27,0)))))))))))</f>
        <v>768088</v>
      </c>
      <c r="L29" s="690"/>
      <c r="M29" s="697"/>
      <c r="N29" s="389" t="s">
        <v>27</v>
      </c>
      <c r="O29" s="390"/>
      <c r="P29" s="689">
        <f>U29-K29</f>
        <v>76808</v>
      </c>
      <c r="Q29" s="690"/>
      <c r="R29" s="690"/>
      <c r="S29" s="389" t="s">
        <v>44</v>
      </c>
      <c r="T29" s="391"/>
      <c r="U29" s="689">
        <f>IF($E29="10%",$AT$22,(IF($E29="軽減8%",$AT$23,(IF($E29="非課税",$AT$24,(IF($E29="不課税",$AT$25,(IF($E29="8%",$AT$26,(IF($E29="5%",$AT$27,0)))))))))))</f>
        <v>844896</v>
      </c>
      <c r="V29" s="690"/>
      <c r="W29" s="691"/>
      <c r="X29" s="20"/>
      <c r="Y29" s="90"/>
      <c r="Z29" s="589" t="s">
        <v>138</v>
      </c>
      <c r="AA29" s="589"/>
      <c r="AB29" s="589"/>
      <c r="AD29" s="1"/>
    </row>
    <row r="30" spans="1:50" s="22" customFormat="1" ht="15.6" customHeight="1">
      <c r="B30" s="1"/>
      <c r="C30" s="3"/>
      <c r="D30" s="5"/>
      <c r="E30" s="762" t="s">
        <v>100</v>
      </c>
      <c r="F30" s="763"/>
      <c r="G30" s="355" t="s">
        <v>48</v>
      </c>
      <c r="H30" s="356"/>
      <c r="I30" s="357" t="s">
        <v>47</v>
      </c>
      <c r="J30" s="358"/>
      <c r="K30" s="649">
        <f>IF(E30="10%",AS22,(IF(E30="軽減8%",AS23,(IF(E30="非課税",AS24,(IF(E30="不課税",AS25,(IF(E30="8%",AS26,(IF(E30="5%",AS27,0)))))))))))</f>
        <v>2457</v>
      </c>
      <c r="L30" s="650"/>
      <c r="M30" s="694"/>
      <c r="N30" s="361" t="s">
        <v>27</v>
      </c>
      <c r="O30" s="362"/>
      <c r="P30" s="649">
        <f>U30-K30</f>
        <v>196</v>
      </c>
      <c r="Q30" s="650"/>
      <c r="R30" s="650"/>
      <c r="S30" s="361" t="s">
        <v>44</v>
      </c>
      <c r="T30" s="363"/>
      <c r="U30" s="649">
        <f t="shared" ref="U30:U31" si="1">IF($E30="10%",$AT$22,(IF($E30="軽減8%",$AT$23,(IF($E30="非課税",$AT$24,(IF($E30="不課税",$AT$25,(IF($E30="8%",$AT$26,(IF($E30="5%",$AT$27,0)))))))))))</f>
        <v>2653</v>
      </c>
      <c r="V30" s="650"/>
      <c r="W30" s="651"/>
      <c r="X30" s="20"/>
      <c r="Y30" s="20"/>
      <c r="AD30" s="1"/>
    </row>
    <row r="31" spans="1:50" s="22" customFormat="1" ht="15.6" customHeight="1" thickBot="1">
      <c r="B31" s="20"/>
      <c r="C31" s="23"/>
      <c r="D31" s="24"/>
      <c r="E31" s="766" t="s">
        <v>146</v>
      </c>
      <c r="F31" s="767"/>
      <c r="G31" s="342" t="s">
        <v>48</v>
      </c>
      <c r="H31" s="343"/>
      <c r="I31" s="344" t="s">
        <v>47</v>
      </c>
      <c r="J31" s="345"/>
      <c r="K31" s="704">
        <f>IF(E31="10%",AS22,(IF(E31="軽減8%",AS23,(IF(E31="非課税",AS24,(IF(E31="不課税",AS25,(IF(E31="8%",AS26,(IF(E31="5%",AS27,0)))))))))))</f>
        <v>2205</v>
      </c>
      <c r="L31" s="705"/>
      <c r="M31" s="706"/>
      <c r="N31" s="349" t="s">
        <v>27</v>
      </c>
      <c r="O31" s="350"/>
      <c r="P31" s="704">
        <f>U31-K31</f>
        <v>0</v>
      </c>
      <c r="Q31" s="705"/>
      <c r="R31" s="705"/>
      <c r="S31" s="349" t="s">
        <v>44</v>
      </c>
      <c r="T31" s="351"/>
      <c r="U31" s="704">
        <f t="shared" si="1"/>
        <v>2205</v>
      </c>
      <c r="V31" s="705"/>
      <c r="W31" s="707"/>
      <c r="X31" s="20"/>
      <c r="Y31" s="91" t="s">
        <v>139</v>
      </c>
      <c r="AD31" s="20"/>
    </row>
    <row r="32" spans="1:50" s="22" customFormat="1" ht="15.6" customHeight="1" thickTop="1" thickBot="1">
      <c r="B32" s="20"/>
      <c r="C32" s="23"/>
      <c r="D32" s="24"/>
      <c r="E32" s="369" t="s">
        <v>124</v>
      </c>
      <c r="F32" s="370"/>
      <c r="G32" s="370"/>
      <c r="H32" s="371"/>
      <c r="I32" s="506" t="s">
        <v>115</v>
      </c>
      <c r="J32" s="365"/>
      <c r="K32" s="699">
        <f>SUM(K29:M31)</f>
        <v>772750</v>
      </c>
      <c r="L32" s="700"/>
      <c r="M32" s="701"/>
      <c r="N32" s="364" t="s">
        <v>28</v>
      </c>
      <c r="O32" s="365"/>
      <c r="P32" s="699">
        <f>SUM(P29:R31)</f>
        <v>77004</v>
      </c>
      <c r="Q32" s="700"/>
      <c r="R32" s="700"/>
      <c r="S32" s="364" t="s">
        <v>116</v>
      </c>
      <c r="T32" s="368"/>
      <c r="U32" s="654">
        <f>SUM(U29:W31)</f>
        <v>849754</v>
      </c>
      <c r="V32" s="655"/>
      <c r="W32" s="656"/>
      <c r="X32" s="20"/>
      <c r="Y32" s="92"/>
    </row>
    <row r="33" spans="1:27" s="22" customFormat="1" ht="18" customHeight="1">
      <c r="A33" s="25"/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30"/>
      <c r="Y33" s="230"/>
      <c r="Z33" s="20"/>
      <c r="AA33" s="92"/>
    </row>
    <row r="34" spans="1:27" s="22" customFormat="1" ht="18" customHeight="1">
      <c r="A34" s="230"/>
      <c r="B34" s="230"/>
      <c r="C34" s="230"/>
      <c r="D34" s="27"/>
      <c r="E34" s="230"/>
      <c r="F34" s="230"/>
      <c r="G34" s="230"/>
      <c r="H34" s="230"/>
      <c r="I34" s="230"/>
      <c r="J34" s="25"/>
      <c r="K34" s="25"/>
      <c r="L34" s="25"/>
      <c r="M34" s="25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0"/>
      <c r="AA34" s="92"/>
    </row>
    <row r="35" spans="1:27" s="93" customFormat="1" ht="18" customHeight="1">
      <c r="A35" s="28" t="s">
        <v>43</v>
      </c>
      <c r="B35" s="29"/>
      <c r="C35" s="29"/>
      <c r="D35" s="29"/>
      <c r="E35" s="29"/>
      <c r="F35" s="29"/>
      <c r="G35" s="29"/>
      <c r="H35" s="29"/>
      <c r="I35" s="29"/>
      <c r="J35" s="230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92"/>
      <c r="Y35" s="92"/>
    </row>
    <row r="36" spans="1:27" s="93" customFormat="1" ht="18" customHeight="1">
      <c r="A36" s="28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92"/>
      <c r="Y36" s="92"/>
    </row>
    <row r="37" spans="1:27" s="93" customFormat="1" ht="18" customHeight="1" thickBot="1">
      <c r="A37" s="28" t="s">
        <v>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92"/>
      <c r="Y37" s="92"/>
    </row>
    <row r="38" spans="1:27" s="93" customFormat="1" ht="18" customHeight="1" thickBot="1">
      <c r="A38" s="30" t="s">
        <v>40</v>
      </c>
      <c r="B38" s="31"/>
      <c r="C38" s="31"/>
      <c r="D38" s="31"/>
      <c r="E38" s="31"/>
      <c r="F38" s="31"/>
      <c r="G38" s="501" t="s">
        <v>1</v>
      </c>
      <c r="H38" s="501"/>
      <c r="I38" s="501"/>
      <c r="J38" s="501"/>
      <c r="K38" s="245" t="s">
        <v>120</v>
      </c>
      <c r="L38" s="245" t="s">
        <v>118</v>
      </c>
      <c r="M38" s="245" t="s">
        <v>168</v>
      </c>
      <c r="N38" s="245" t="s">
        <v>169</v>
      </c>
      <c r="O38" s="245" t="s">
        <v>167</v>
      </c>
      <c r="P38" s="245" t="s">
        <v>119</v>
      </c>
      <c r="Q38" s="31"/>
      <c r="R38" s="31"/>
      <c r="S38" s="31"/>
      <c r="T38" s="31"/>
      <c r="U38" s="31"/>
      <c r="V38" s="31"/>
      <c r="W38" s="31"/>
      <c r="X38" s="92"/>
      <c r="Y38" s="92"/>
    </row>
    <row r="39" spans="1:27" s="93" customFormat="1" ht="18" customHeight="1">
      <c r="A39" s="28" t="s">
        <v>182</v>
      </c>
      <c r="B39" s="29"/>
      <c r="C39" s="32"/>
      <c r="D39" s="32"/>
      <c r="E39" s="32"/>
      <c r="F39" s="32"/>
      <c r="G39" s="32"/>
      <c r="H39" s="3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92"/>
      <c r="Y39" s="92"/>
    </row>
    <row r="40" spans="1:27" s="93" customFormat="1" ht="18" customHeight="1">
      <c r="A40" s="28" t="s">
        <v>39</v>
      </c>
      <c r="B40" s="29"/>
      <c r="C40" s="32"/>
      <c r="D40" s="32"/>
      <c r="E40" s="32"/>
      <c r="F40" s="32"/>
      <c r="G40" s="32"/>
      <c r="H40" s="3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92"/>
      <c r="Y40" s="92"/>
    </row>
    <row r="41" spans="1:27" s="93" customFormat="1" ht="18" customHeight="1">
      <c r="A41" s="28" t="s">
        <v>130</v>
      </c>
      <c r="B41" s="29"/>
      <c r="C41" s="32"/>
      <c r="D41" s="32"/>
      <c r="E41" s="32"/>
      <c r="F41" s="32"/>
      <c r="G41" s="32"/>
      <c r="H41" s="3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92"/>
      <c r="Y41" s="92"/>
    </row>
    <row r="42" spans="1:27" s="93" customFormat="1" ht="18" customHeight="1">
      <c r="A42" s="28" t="s">
        <v>129</v>
      </c>
      <c r="B42" s="29"/>
      <c r="C42" s="32"/>
      <c r="D42" s="32"/>
      <c r="E42" s="32"/>
      <c r="F42" s="32"/>
      <c r="G42" s="32"/>
      <c r="H42" s="3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92"/>
      <c r="Y42" s="92"/>
    </row>
    <row r="43" spans="1:27" s="93" customFormat="1" ht="18" customHeight="1">
      <c r="A43" s="28" t="s">
        <v>38</v>
      </c>
      <c r="B43" s="29"/>
      <c r="C43" s="32"/>
      <c r="D43" s="32"/>
      <c r="E43" s="32"/>
      <c r="F43" s="32"/>
      <c r="G43" s="32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92"/>
      <c r="Y43" s="20"/>
    </row>
    <row r="44" spans="1:27" s="93" customFormat="1" ht="18" customHeight="1">
      <c r="A44" s="28" t="s">
        <v>166</v>
      </c>
      <c r="B44" s="29"/>
      <c r="C44" s="32"/>
      <c r="D44" s="32"/>
      <c r="E44" s="32"/>
      <c r="F44" s="32"/>
      <c r="G44" s="32"/>
      <c r="H44" s="3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92"/>
      <c r="Y44" s="41"/>
    </row>
    <row r="45" spans="1:27" s="22" customFormat="1" ht="9" customHeight="1">
      <c r="A45" s="230"/>
      <c r="B45" s="230"/>
      <c r="C45" s="33"/>
      <c r="D45" s="33"/>
      <c r="E45" s="33"/>
      <c r="F45" s="33"/>
      <c r="G45" s="33"/>
      <c r="H45" s="33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0"/>
      <c r="Y45" s="41"/>
    </row>
  </sheetData>
  <sheetProtection algorithmName="SHA-512" hashValue="V4vzT0NMFni6yQcPsjtFCfcFWYXRTKx2m29tM+yDvlvB9Xm3hWWKNwYJsg6OW35/oXq33WdRqg8AZyLmrSf/Ng==" saltValue="yVCpYwtklHP+0pH3W79BIw==" spinCount="100000" sheet="1" objects="1" scenarios="1"/>
  <mergeCells count="157">
    <mergeCell ref="U32:W32"/>
    <mergeCell ref="G38:J38"/>
    <mergeCell ref="E32:H32"/>
    <mergeCell ref="I32:J32"/>
    <mergeCell ref="K32:M32"/>
    <mergeCell ref="N32:O32"/>
    <mergeCell ref="P32:R32"/>
    <mergeCell ref="S32:T32"/>
    <mergeCell ref="U30:W30"/>
    <mergeCell ref="E31:F31"/>
    <mergeCell ref="G31:H31"/>
    <mergeCell ref="I31:J31"/>
    <mergeCell ref="K31:M31"/>
    <mergeCell ref="N31:O31"/>
    <mergeCell ref="P31:R31"/>
    <mergeCell ref="S31:T31"/>
    <mergeCell ref="U31:W31"/>
    <mergeCell ref="S29:T29"/>
    <mergeCell ref="U29:W29"/>
    <mergeCell ref="Z29:AB29"/>
    <mergeCell ref="E30:F30"/>
    <mergeCell ref="G30:H30"/>
    <mergeCell ref="I30:J30"/>
    <mergeCell ref="K30:M30"/>
    <mergeCell ref="N30:O30"/>
    <mergeCell ref="P30:R30"/>
    <mergeCell ref="S30:T30"/>
    <mergeCell ref="E29:F29"/>
    <mergeCell ref="G29:H29"/>
    <mergeCell ref="I29:J29"/>
    <mergeCell ref="K29:M29"/>
    <mergeCell ref="N29:O29"/>
    <mergeCell ref="P29:R29"/>
    <mergeCell ref="C28:L28"/>
    <mergeCell ref="M28:O28"/>
    <mergeCell ref="P28:Q28"/>
    <mergeCell ref="R28:T28"/>
    <mergeCell ref="U28:W28"/>
    <mergeCell ref="Z28:AB28"/>
    <mergeCell ref="U26:W26"/>
    <mergeCell ref="A27:B27"/>
    <mergeCell ref="C27:J27"/>
    <mergeCell ref="K27:L27"/>
    <mergeCell ref="M27:O27"/>
    <mergeCell ref="P27:Q27"/>
    <mergeCell ref="R27:T27"/>
    <mergeCell ref="U27:W27"/>
    <mergeCell ref="A26:B26"/>
    <mergeCell ref="C26:J26"/>
    <mergeCell ref="K26:L26"/>
    <mergeCell ref="M26:O26"/>
    <mergeCell ref="P26:Q26"/>
    <mergeCell ref="R26:T26"/>
    <mergeCell ref="U24:W24"/>
    <mergeCell ref="A25:B25"/>
    <mergeCell ref="C25:J25"/>
    <mergeCell ref="K25:L25"/>
    <mergeCell ref="M25:O25"/>
    <mergeCell ref="P25:Q25"/>
    <mergeCell ref="R25:T25"/>
    <mergeCell ref="U25:W25"/>
    <mergeCell ref="A24:B24"/>
    <mergeCell ref="C24:J24"/>
    <mergeCell ref="K24:L24"/>
    <mergeCell ref="M24:O24"/>
    <mergeCell ref="P24:Q24"/>
    <mergeCell ref="R24:T24"/>
    <mergeCell ref="U22:W22"/>
    <mergeCell ref="A23:B23"/>
    <mergeCell ref="C23:J23"/>
    <mergeCell ref="K23:L23"/>
    <mergeCell ref="M23:O23"/>
    <mergeCell ref="P23:Q23"/>
    <mergeCell ref="R23:T23"/>
    <mergeCell ref="U23:W23"/>
    <mergeCell ref="A22:B22"/>
    <mergeCell ref="C22:J22"/>
    <mergeCell ref="K22:L22"/>
    <mergeCell ref="M22:O22"/>
    <mergeCell ref="P22:Q22"/>
    <mergeCell ref="R22:T22"/>
    <mergeCell ref="U19:W19"/>
    <mergeCell ref="A21:B21"/>
    <mergeCell ref="C21:J21"/>
    <mergeCell ref="K21:L21"/>
    <mergeCell ref="M21:O21"/>
    <mergeCell ref="P21:Q21"/>
    <mergeCell ref="R21:T21"/>
    <mergeCell ref="U21:W21"/>
    <mergeCell ref="A19:E19"/>
    <mergeCell ref="F19:H19"/>
    <mergeCell ref="I19:K19"/>
    <mergeCell ref="L19:N19"/>
    <mergeCell ref="O19:Q19"/>
    <mergeCell ref="R19:T19"/>
    <mergeCell ref="U17:W17"/>
    <mergeCell ref="A18:E18"/>
    <mergeCell ref="F18:H18"/>
    <mergeCell ref="I18:K18"/>
    <mergeCell ref="L18:N18"/>
    <mergeCell ref="O18:Q18"/>
    <mergeCell ref="R18:T18"/>
    <mergeCell ref="U18:W18"/>
    <mergeCell ref="A16:E16"/>
    <mergeCell ref="F16:I16"/>
    <mergeCell ref="J16:M16"/>
    <mergeCell ref="N16:W16"/>
    <mergeCell ref="A17:E17"/>
    <mergeCell ref="F17:H17"/>
    <mergeCell ref="I17:K17"/>
    <mergeCell ref="L17:N17"/>
    <mergeCell ref="O17:Q17"/>
    <mergeCell ref="R17:T17"/>
    <mergeCell ref="A13:E13"/>
    <mergeCell ref="F13:W13"/>
    <mergeCell ref="Y13:AB13"/>
    <mergeCell ref="A14:E14"/>
    <mergeCell ref="F14:W14"/>
    <mergeCell ref="Y14:AB14"/>
    <mergeCell ref="S11:W11"/>
    <mergeCell ref="Y11:AB11"/>
    <mergeCell ref="A12:B12"/>
    <mergeCell ref="C12:E12"/>
    <mergeCell ref="F12:G12"/>
    <mergeCell ref="H12:J12"/>
    <mergeCell ref="K12:M12"/>
    <mergeCell ref="N12:P12"/>
    <mergeCell ref="Q12:S12"/>
    <mergeCell ref="T12:V12"/>
    <mergeCell ref="A11:B11"/>
    <mergeCell ref="C11:E11"/>
    <mergeCell ref="F11:G11"/>
    <mergeCell ref="H11:J11"/>
    <mergeCell ref="K11:M11"/>
    <mergeCell ref="O11:R11"/>
    <mergeCell ref="Z7:AB7"/>
    <mergeCell ref="A8:D9"/>
    <mergeCell ref="M8:W8"/>
    <mergeCell ref="K9:L10"/>
    <mergeCell ref="M9:V10"/>
    <mergeCell ref="A10:C10"/>
    <mergeCell ref="D10:E10"/>
    <mergeCell ref="F10:H10"/>
    <mergeCell ref="I10:J10"/>
    <mergeCell ref="Y10:AB10"/>
    <mergeCell ref="A6:J6"/>
    <mergeCell ref="K6:L6"/>
    <mergeCell ref="M6:W6"/>
    <mergeCell ref="A7:J7"/>
    <mergeCell ref="K7:L7"/>
    <mergeCell ref="M7:W7"/>
    <mergeCell ref="A1:W1"/>
    <mergeCell ref="P2:Q2"/>
    <mergeCell ref="A3:I3"/>
    <mergeCell ref="J3:K3"/>
    <mergeCell ref="U3:W3"/>
    <mergeCell ref="S4:W5"/>
  </mergeCells>
  <phoneticPr fontId="2"/>
  <conditionalFormatting sqref="R22:T27">
    <cfRule type="expression" dxfId="18" priority="4">
      <formula>INDIRECT(ADDRESS(ROW(),COLUMN()))=TRUNC(INDIRECT(ADDRESS(ROW(),COLUMN())))</formula>
    </cfRule>
  </conditionalFormatting>
  <dataValidations count="8">
    <dataValidation type="list" allowBlank="1" showInputMessage="1" showErrorMessage="1" sqref="A3">
      <formula1>"常 盤 工 業 株 式 会 社,共同企業体三郷共同アスコン,共同企業体墨田アスコン"</formula1>
    </dataValidation>
    <dataValidation imeMode="halfAlpha" allowBlank="1" showInputMessage="1" showErrorMessage="1" sqref="V2 T2 R2"/>
    <dataValidation type="list" allowBlank="1" showInputMessage="1" showErrorMessage="1" sqref="D10">
      <formula1>"銀行,信託銀行,信用金庫,信用組合,労働金庫,農業協同組合,漁業協同組合,  ,"</formula1>
    </dataValidation>
    <dataValidation type="list" allowBlank="1" showInputMessage="1" showErrorMessage="1" sqref="C12:E12">
      <formula1>"選択してください,普通,当座"</formula1>
    </dataValidation>
    <dataValidation type="list" allowBlank="1" showInputMessage="1" showErrorMessage="1" sqref="Y14:AB14 Y11:AB11">
      <formula1>"選択してください,小数点以下切り捨て,小数点以下切り上げ,小数点以下四捨五入"</formula1>
    </dataValidation>
    <dataValidation type="list" allowBlank="1" showInputMessage="1" showErrorMessage="1" sqref="E29:F31 K22:L27">
      <formula1>"選択,10%,軽減8%,8%,非課税,不課税,5%"</formula1>
    </dataValidation>
    <dataValidation type="whole" operator="greaterThanOrEqual" allowBlank="1" showInputMessage="1" showErrorMessage="1" sqref="C11:E11 H11:J11 F12 H12">
      <formula1>1</formula1>
    </dataValidation>
    <dataValidation type="date" operator="greaterThanOrEqual" allowBlank="1" showInputMessage="1" showErrorMessage="1" sqref="A22:B27">
      <formula1>1</formula1>
    </dataValidation>
  </dataValidations>
  <pageMargins left="0.70866141732283472" right="0.19685039370078741" top="0.74803149606299213" bottom="7.874015748031496E-2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X45"/>
  <sheetViews>
    <sheetView view="pageBreakPreview" zoomScale="140" zoomScaleNormal="130" zoomScaleSheetLayoutView="140" workbookViewId="0">
      <selection activeCell="S4" sqref="S4:W5"/>
    </sheetView>
  </sheetViews>
  <sheetFormatPr defaultColWidth="8.75" defaultRowHeight="13.5"/>
  <cols>
    <col min="1" max="23" width="3.5" style="120" customWidth="1"/>
    <col min="24" max="27" width="4.125" style="120" customWidth="1"/>
    <col min="28" max="28" width="11.25" style="120" customWidth="1"/>
    <col min="29" max="29" width="8.875" style="120" bestFit="1" customWidth="1"/>
    <col min="30" max="30" width="7.25" style="120" bestFit="1" customWidth="1"/>
    <col min="31" max="31" width="8" style="120" bestFit="1" customWidth="1"/>
    <col min="32" max="43" width="4.125" style="120" customWidth="1"/>
    <col min="44" max="48" width="13.25" style="120" customWidth="1"/>
    <col min="49" max="53" width="4.125" style="120" customWidth="1"/>
    <col min="54" max="16384" width="8.75" style="120"/>
  </cols>
  <sheetData>
    <row r="1" spans="1:30" s="41" customFormat="1" ht="21" customHeight="1">
      <c r="A1" s="487" t="s">
        <v>128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74"/>
      <c r="Y1" s="74"/>
    </row>
    <row r="2" spans="1:30" s="41" customFormat="1" ht="1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488" t="s">
        <v>145</v>
      </c>
      <c r="Q2" s="488"/>
      <c r="R2" s="243">
        <v>5</v>
      </c>
      <c r="S2" s="75" t="s">
        <v>2</v>
      </c>
      <c r="T2" s="244">
        <v>12</v>
      </c>
      <c r="U2" s="75" t="s">
        <v>3</v>
      </c>
      <c r="V2" s="244">
        <v>31</v>
      </c>
      <c r="W2" s="75" t="s">
        <v>4</v>
      </c>
      <c r="X2" s="74"/>
      <c r="Y2" s="74"/>
    </row>
    <row r="3" spans="1:30" s="41" customFormat="1" ht="15" customHeight="1">
      <c r="A3" s="608" t="s">
        <v>97</v>
      </c>
      <c r="B3" s="608"/>
      <c r="C3" s="608"/>
      <c r="D3" s="608"/>
      <c r="E3" s="608"/>
      <c r="F3" s="608"/>
      <c r="G3" s="608"/>
      <c r="H3" s="608"/>
      <c r="I3" s="608"/>
      <c r="J3" s="558" t="s">
        <v>69</v>
      </c>
      <c r="K3" s="558"/>
      <c r="L3" s="227"/>
      <c r="M3" s="227"/>
      <c r="N3" s="227"/>
      <c r="O3" s="227"/>
      <c r="P3" s="227"/>
      <c r="Q3" s="227"/>
      <c r="R3" s="227"/>
      <c r="S3" s="227"/>
      <c r="T3" s="227"/>
      <c r="U3" s="479"/>
      <c r="V3" s="479"/>
      <c r="W3" s="479"/>
      <c r="X3" s="74"/>
      <c r="Y3" s="74"/>
    </row>
    <row r="4" spans="1:30" s="41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227"/>
      <c r="K4" s="227"/>
      <c r="L4" s="227"/>
      <c r="M4" s="227"/>
      <c r="N4" s="227"/>
      <c r="O4" s="227"/>
      <c r="P4" s="227"/>
      <c r="Q4" s="227"/>
      <c r="R4" s="227"/>
      <c r="S4" s="479" t="s">
        <v>86</v>
      </c>
      <c r="T4" s="479"/>
      <c r="U4" s="479"/>
      <c r="V4" s="479"/>
      <c r="W4" s="479"/>
      <c r="X4" s="74"/>
      <c r="Y4" s="74"/>
    </row>
    <row r="5" spans="1:30" s="41" customFormat="1" ht="18.600000000000001" customHeight="1" thickBot="1">
      <c r="A5" s="16" t="s">
        <v>33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479"/>
      <c r="T5" s="479"/>
      <c r="U5" s="479"/>
      <c r="V5" s="479"/>
      <c r="W5" s="479"/>
      <c r="X5" s="227"/>
      <c r="Y5" s="74"/>
      <c r="Z5" s="74"/>
    </row>
    <row r="6" spans="1:30" s="41" customFormat="1" ht="18" customHeight="1" thickBot="1">
      <c r="A6" s="481" t="s">
        <v>113</v>
      </c>
      <c r="B6" s="482"/>
      <c r="C6" s="482"/>
      <c r="D6" s="482"/>
      <c r="E6" s="482"/>
      <c r="F6" s="482"/>
      <c r="G6" s="482"/>
      <c r="H6" s="482"/>
      <c r="I6" s="482"/>
      <c r="J6" s="482"/>
      <c r="K6" s="578" t="s">
        <v>7</v>
      </c>
      <c r="L6" s="579"/>
      <c r="M6" s="708" t="s">
        <v>157</v>
      </c>
      <c r="N6" s="708"/>
      <c r="O6" s="708"/>
      <c r="P6" s="708"/>
      <c r="Q6" s="708"/>
      <c r="R6" s="708"/>
      <c r="S6" s="708"/>
      <c r="T6" s="708"/>
      <c r="U6" s="708"/>
      <c r="V6" s="708"/>
      <c r="W6" s="709"/>
      <c r="X6" s="76"/>
      <c r="Y6" s="76"/>
      <c r="Z6" s="76"/>
      <c r="AA6" s="76"/>
      <c r="AB6" s="76"/>
      <c r="AC6" s="76"/>
      <c r="AD6" s="77"/>
    </row>
    <row r="7" spans="1:30" s="41" customFormat="1" ht="28.5" customHeight="1" thickTop="1" thickBot="1">
      <c r="A7" s="602">
        <f>U32</f>
        <v>11853790</v>
      </c>
      <c r="B7" s="603"/>
      <c r="C7" s="603"/>
      <c r="D7" s="603"/>
      <c r="E7" s="603"/>
      <c r="F7" s="603"/>
      <c r="G7" s="603"/>
      <c r="H7" s="603"/>
      <c r="I7" s="603"/>
      <c r="J7" s="603"/>
      <c r="K7" s="582" t="s">
        <v>11</v>
      </c>
      <c r="L7" s="583"/>
      <c r="M7" s="710" t="s">
        <v>159</v>
      </c>
      <c r="N7" s="710"/>
      <c r="O7" s="710"/>
      <c r="P7" s="710"/>
      <c r="Q7" s="710"/>
      <c r="R7" s="710"/>
      <c r="S7" s="710"/>
      <c r="T7" s="710"/>
      <c r="U7" s="710"/>
      <c r="V7" s="710"/>
      <c r="W7" s="711"/>
      <c r="X7" s="74"/>
      <c r="Y7" s="78" t="s">
        <v>137</v>
      </c>
      <c r="Z7" s="559">
        <f>A7-U32</f>
        <v>0</v>
      </c>
      <c r="AA7" s="560"/>
      <c r="AB7" s="561"/>
      <c r="AC7" s="79" t="s">
        <v>140</v>
      </c>
    </row>
    <row r="8" spans="1:30" s="41" customFormat="1" ht="17.45" customHeight="1">
      <c r="A8" s="609" t="s">
        <v>170</v>
      </c>
      <c r="B8" s="610"/>
      <c r="C8" s="610"/>
      <c r="D8" s="610"/>
      <c r="E8" s="17"/>
      <c r="F8" s="17"/>
      <c r="G8" s="17"/>
      <c r="H8" s="17"/>
      <c r="I8" s="17"/>
      <c r="J8" s="17"/>
      <c r="K8" s="228"/>
      <c r="L8" s="229"/>
      <c r="M8" s="712" t="s">
        <v>158</v>
      </c>
      <c r="N8" s="713"/>
      <c r="O8" s="713"/>
      <c r="P8" s="713"/>
      <c r="Q8" s="713"/>
      <c r="R8" s="713"/>
      <c r="S8" s="713"/>
      <c r="T8" s="713"/>
      <c r="U8" s="713"/>
      <c r="V8" s="713"/>
      <c r="W8" s="714"/>
      <c r="X8" s="74"/>
      <c r="Y8" s="74"/>
    </row>
    <row r="9" spans="1:30" s="41" customFormat="1" ht="7.5" customHeight="1">
      <c r="A9" s="611"/>
      <c r="B9" s="612"/>
      <c r="C9" s="612"/>
      <c r="D9" s="612"/>
      <c r="E9" s="17"/>
      <c r="F9" s="17"/>
      <c r="G9" s="17"/>
      <c r="H9" s="17"/>
      <c r="I9" s="17"/>
      <c r="J9" s="17"/>
      <c r="K9" s="537" t="s">
        <v>12</v>
      </c>
      <c r="L9" s="538"/>
      <c r="M9" s="715" t="s">
        <v>160</v>
      </c>
      <c r="N9" s="715"/>
      <c r="O9" s="715"/>
      <c r="P9" s="715"/>
      <c r="Q9" s="715"/>
      <c r="R9" s="715"/>
      <c r="S9" s="715"/>
      <c r="T9" s="715"/>
      <c r="U9" s="715"/>
      <c r="V9" s="715"/>
      <c r="W9" s="82"/>
      <c r="X9" s="74"/>
      <c r="Y9" s="74"/>
    </row>
    <row r="10" spans="1:30" s="41" customFormat="1" ht="18" customHeight="1">
      <c r="A10" s="716" t="s">
        <v>155</v>
      </c>
      <c r="B10" s="717"/>
      <c r="C10" s="718"/>
      <c r="D10" s="620" t="s">
        <v>70</v>
      </c>
      <c r="E10" s="620"/>
      <c r="F10" s="719" t="s">
        <v>156</v>
      </c>
      <c r="G10" s="717"/>
      <c r="H10" s="718"/>
      <c r="I10" s="573" t="s">
        <v>6</v>
      </c>
      <c r="J10" s="574"/>
      <c r="K10" s="537"/>
      <c r="L10" s="538"/>
      <c r="M10" s="715"/>
      <c r="N10" s="715"/>
      <c r="O10" s="715"/>
      <c r="P10" s="715"/>
      <c r="Q10" s="715"/>
      <c r="R10" s="715"/>
      <c r="S10" s="715"/>
      <c r="T10" s="715"/>
      <c r="U10" s="715"/>
      <c r="V10" s="715"/>
      <c r="W10" s="83" t="s">
        <v>13</v>
      </c>
      <c r="X10" s="74"/>
      <c r="Y10" s="575" t="s">
        <v>147</v>
      </c>
      <c r="Z10" s="576"/>
      <c r="AA10" s="576"/>
      <c r="AB10" s="577"/>
    </row>
    <row r="11" spans="1:30" s="41" customFormat="1" ht="18" customHeight="1">
      <c r="A11" s="455" t="s">
        <v>8</v>
      </c>
      <c r="B11" s="456"/>
      <c r="C11" s="719">
        <v>1234</v>
      </c>
      <c r="D11" s="717"/>
      <c r="E11" s="718"/>
      <c r="F11" s="453" t="s">
        <v>9</v>
      </c>
      <c r="G11" s="456"/>
      <c r="H11" s="728">
        <v>789</v>
      </c>
      <c r="I11" s="729"/>
      <c r="J11" s="730"/>
      <c r="K11" s="537" t="s">
        <v>29</v>
      </c>
      <c r="L11" s="538"/>
      <c r="M11" s="538"/>
      <c r="N11" s="84" t="s">
        <v>127</v>
      </c>
      <c r="O11" s="731"/>
      <c r="P11" s="732"/>
      <c r="Q11" s="732"/>
      <c r="R11" s="732"/>
      <c r="S11" s="546" t="str">
        <f>IF(COUNTA(O11),"","免税事業者")</f>
        <v>免税事業者</v>
      </c>
      <c r="T11" s="546"/>
      <c r="U11" s="546"/>
      <c r="V11" s="546"/>
      <c r="W11" s="547"/>
      <c r="X11" s="74"/>
      <c r="Y11" s="533" t="s">
        <v>148</v>
      </c>
      <c r="Z11" s="534"/>
      <c r="AA11" s="534"/>
      <c r="AB11" s="535"/>
      <c r="AC11" s="85" t="s">
        <v>143</v>
      </c>
    </row>
    <row r="12" spans="1:30" s="41" customFormat="1" ht="18" customHeight="1" thickBot="1">
      <c r="A12" s="443" t="s">
        <v>181</v>
      </c>
      <c r="B12" s="444"/>
      <c r="C12" s="724" t="s">
        <v>117</v>
      </c>
      <c r="D12" s="724"/>
      <c r="E12" s="724"/>
      <c r="F12" s="449" t="s">
        <v>10</v>
      </c>
      <c r="G12" s="451"/>
      <c r="H12" s="725">
        <v>123478</v>
      </c>
      <c r="I12" s="726"/>
      <c r="J12" s="727"/>
      <c r="K12" s="537" t="s">
        <v>14</v>
      </c>
      <c r="L12" s="538"/>
      <c r="M12" s="538"/>
      <c r="N12" s="538" t="s">
        <v>161</v>
      </c>
      <c r="O12" s="538"/>
      <c r="P12" s="538"/>
      <c r="Q12" s="538" t="s">
        <v>15</v>
      </c>
      <c r="R12" s="538"/>
      <c r="S12" s="538"/>
      <c r="T12" s="538" t="s">
        <v>162</v>
      </c>
      <c r="U12" s="538"/>
      <c r="V12" s="538"/>
      <c r="W12" s="86"/>
      <c r="X12" s="74"/>
      <c r="Y12" s="74"/>
    </row>
    <row r="13" spans="1:30" s="41" customFormat="1" ht="12" customHeight="1">
      <c r="A13" s="427" t="s">
        <v>72</v>
      </c>
      <c r="B13" s="428"/>
      <c r="C13" s="428"/>
      <c r="D13" s="428"/>
      <c r="E13" s="428"/>
      <c r="F13" s="720" t="s" ph="1">
        <v>163</v>
      </c>
      <c r="G13" s="720" ph="1"/>
      <c r="H13" s="720" ph="1"/>
      <c r="I13" s="720" ph="1"/>
      <c r="J13" s="720" ph="1"/>
      <c r="K13" s="720" ph="1"/>
      <c r="L13" s="720" ph="1"/>
      <c r="M13" s="720" ph="1"/>
      <c r="N13" s="720" ph="1"/>
      <c r="O13" s="720" ph="1"/>
      <c r="P13" s="720" ph="1"/>
      <c r="Q13" s="720" ph="1"/>
      <c r="R13" s="720" ph="1"/>
      <c r="S13" s="720" ph="1"/>
      <c r="T13" s="720" ph="1"/>
      <c r="U13" s="720" ph="1"/>
      <c r="V13" s="720" ph="1"/>
      <c r="W13" s="721" ph="1"/>
      <c r="X13" s="74"/>
      <c r="Y13" s="575" t="s">
        <v>85</v>
      </c>
      <c r="Z13" s="576"/>
      <c r="AA13" s="576"/>
      <c r="AB13" s="577"/>
    </row>
    <row r="14" spans="1:30" s="41" customFormat="1" ht="18" customHeight="1" thickBot="1">
      <c r="A14" s="432" t="s">
        <v>71</v>
      </c>
      <c r="B14" s="433"/>
      <c r="C14" s="433"/>
      <c r="D14" s="433"/>
      <c r="E14" s="433"/>
      <c r="F14" s="722" t="s">
        <v>160</v>
      </c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3"/>
      <c r="X14" s="74"/>
      <c r="Y14" s="533" t="s">
        <v>148</v>
      </c>
      <c r="Z14" s="534"/>
      <c r="AA14" s="534"/>
      <c r="AB14" s="535"/>
      <c r="AC14" s="85" t="s">
        <v>143</v>
      </c>
    </row>
    <row r="15" spans="1:30" s="41" customFormat="1" ht="6" customHeight="1" thickBot="1">
      <c r="A15" s="227"/>
      <c r="B15" s="227"/>
      <c r="C15" s="227"/>
      <c r="D15" s="227"/>
      <c r="E15" s="227"/>
      <c r="F15" s="37"/>
      <c r="G15" s="37"/>
      <c r="H15" s="37"/>
      <c r="I15" s="37"/>
      <c r="J15" s="37"/>
      <c r="K15" s="37"/>
      <c r="L15" s="3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74"/>
      <c r="Y15" s="74"/>
    </row>
    <row r="16" spans="1:30" s="22" customFormat="1" ht="16.149999999999999" customHeight="1" thickBot="1">
      <c r="A16" s="436" t="s">
        <v>73</v>
      </c>
      <c r="B16" s="437"/>
      <c r="C16" s="437"/>
      <c r="D16" s="437"/>
      <c r="E16" s="437"/>
      <c r="F16" s="737" t="s">
        <v>165</v>
      </c>
      <c r="G16" s="737"/>
      <c r="H16" s="737"/>
      <c r="I16" s="737"/>
      <c r="J16" s="439" t="s">
        <v>74</v>
      </c>
      <c r="K16" s="440"/>
      <c r="L16" s="440"/>
      <c r="M16" s="441"/>
      <c r="N16" s="737" t="s">
        <v>164</v>
      </c>
      <c r="O16" s="737"/>
      <c r="P16" s="737"/>
      <c r="Q16" s="737"/>
      <c r="R16" s="737"/>
      <c r="S16" s="737"/>
      <c r="T16" s="737"/>
      <c r="U16" s="737"/>
      <c r="V16" s="737"/>
      <c r="W16" s="738"/>
      <c r="X16" s="20"/>
      <c r="Y16" s="20"/>
    </row>
    <row r="17" spans="1:50" s="22" customFormat="1" ht="21.75" customHeight="1">
      <c r="A17" s="425" t="s">
        <v>110</v>
      </c>
      <c r="B17" s="411"/>
      <c r="C17" s="411"/>
      <c r="D17" s="411"/>
      <c r="E17" s="411"/>
      <c r="F17" s="421" t="s">
        <v>76</v>
      </c>
      <c r="G17" s="426"/>
      <c r="H17" s="426"/>
      <c r="I17" s="421" t="s">
        <v>77</v>
      </c>
      <c r="J17" s="421"/>
      <c r="K17" s="421"/>
      <c r="L17" s="421" t="s">
        <v>78</v>
      </c>
      <c r="M17" s="421"/>
      <c r="N17" s="421"/>
      <c r="O17" s="421" t="s">
        <v>75</v>
      </c>
      <c r="P17" s="421"/>
      <c r="Q17" s="421"/>
      <c r="R17" s="421" t="s">
        <v>79</v>
      </c>
      <c r="S17" s="421"/>
      <c r="T17" s="421"/>
      <c r="U17" s="421" t="s">
        <v>80</v>
      </c>
      <c r="V17" s="421"/>
      <c r="W17" s="422"/>
      <c r="X17" s="20"/>
    </row>
    <row r="18" spans="1:50" s="22" customFormat="1" ht="15.6" customHeight="1">
      <c r="A18" s="733"/>
      <c r="B18" s="734"/>
      <c r="C18" s="734"/>
      <c r="D18" s="734"/>
      <c r="E18" s="734"/>
      <c r="F18" s="735"/>
      <c r="G18" s="736"/>
      <c r="H18" s="736"/>
      <c r="I18" s="735"/>
      <c r="J18" s="736"/>
      <c r="K18" s="736"/>
      <c r="L18" s="649">
        <f>INT(F18-I18)</f>
        <v>0</v>
      </c>
      <c r="M18" s="650"/>
      <c r="N18" s="650"/>
      <c r="O18" s="735"/>
      <c r="P18" s="736"/>
      <c r="Q18" s="736"/>
      <c r="R18" s="649">
        <f>IF(Y14="小数点以下切り捨て",INT(O18*0.1),(IF(Y14="小数点以下切り上げ",ROUNDUP(O18*0.1,0),IF(Y14="小数点以下四捨五入",ROUND(O18*0.1,"0")))))</f>
        <v>0</v>
      </c>
      <c r="S18" s="650"/>
      <c r="T18" s="650"/>
      <c r="U18" s="649">
        <f>INT(O18+R18)</f>
        <v>0</v>
      </c>
      <c r="V18" s="650"/>
      <c r="W18" s="651"/>
      <c r="X18" s="20"/>
    </row>
    <row r="19" spans="1:50" s="22" customFormat="1" ht="15.6" customHeight="1" thickBot="1">
      <c r="A19" s="739"/>
      <c r="B19" s="740"/>
      <c r="C19" s="740"/>
      <c r="D19" s="740"/>
      <c r="E19" s="741"/>
      <c r="F19" s="742"/>
      <c r="G19" s="743"/>
      <c r="H19" s="744"/>
      <c r="I19" s="742"/>
      <c r="J19" s="743"/>
      <c r="K19" s="744"/>
      <c r="L19" s="654">
        <f>INT(F19-I19)</f>
        <v>0</v>
      </c>
      <c r="M19" s="655"/>
      <c r="N19" s="663"/>
      <c r="O19" s="742"/>
      <c r="P19" s="743"/>
      <c r="Q19" s="744"/>
      <c r="R19" s="654">
        <f>IF(Y14="小数点以下切り捨て",INT(O19*0.1),(IF(Y14="小数点以下切り上げ",ROUNDUP(O19*0.1,0),IF(Y14="小数点以下四捨五入",ROUND(O19*0.1,"0")))))</f>
        <v>0</v>
      </c>
      <c r="S19" s="655"/>
      <c r="T19" s="663"/>
      <c r="U19" s="654">
        <f>INT(O19+R19)</f>
        <v>0</v>
      </c>
      <c r="V19" s="655"/>
      <c r="W19" s="656"/>
      <c r="X19" s="20"/>
      <c r="Y19" s="20"/>
    </row>
    <row r="20" spans="1:50" s="22" customFormat="1" ht="15.6" customHeight="1" thickBot="1">
      <c r="A20" s="18" t="s">
        <v>16</v>
      </c>
      <c r="B20" s="230"/>
      <c r="C20" s="230"/>
      <c r="D20" s="230"/>
      <c r="E20" s="230"/>
      <c r="F20" s="230"/>
      <c r="G20" s="230"/>
      <c r="H20" s="1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0"/>
      <c r="W20" s="20"/>
      <c r="X20" s="20"/>
      <c r="Y20" s="20"/>
    </row>
    <row r="21" spans="1:50" s="22" customFormat="1" ht="15.6" customHeight="1">
      <c r="A21" s="409" t="s">
        <v>17</v>
      </c>
      <c r="B21" s="410"/>
      <c r="C21" s="417" t="s">
        <v>31</v>
      </c>
      <c r="D21" s="418"/>
      <c r="E21" s="418"/>
      <c r="F21" s="418"/>
      <c r="G21" s="418"/>
      <c r="H21" s="418"/>
      <c r="I21" s="418"/>
      <c r="J21" s="410"/>
      <c r="K21" s="532" t="s">
        <v>124</v>
      </c>
      <c r="L21" s="420"/>
      <c r="M21" s="411" t="s">
        <v>18</v>
      </c>
      <c r="N21" s="411"/>
      <c r="O21" s="411"/>
      <c r="P21" s="411" t="s">
        <v>19</v>
      </c>
      <c r="Q21" s="411"/>
      <c r="R21" s="411" t="s">
        <v>20</v>
      </c>
      <c r="S21" s="411"/>
      <c r="T21" s="411"/>
      <c r="U21" s="411" t="s">
        <v>21</v>
      </c>
      <c r="V21" s="411"/>
      <c r="W21" s="412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R21" s="87"/>
      <c r="AS21" s="87" t="s">
        <v>150</v>
      </c>
      <c r="AT21" s="87" t="s">
        <v>149</v>
      </c>
      <c r="AU21" s="87"/>
      <c r="AV21" s="87"/>
      <c r="AW21" s="87"/>
    </row>
    <row r="22" spans="1:50" s="22" customFormat="1" ht="15.6" customHeight="1">
      <c r="A22" s="745"/>
      <c r="B22" s="746"/>
      <c r="C22" s="403" t="s">
        <v>111</v>
      </c>
      <c r="D22" s="398"/>
      <c r="E22" s="398"/>
      <c r="F22" s="398"/>
      <c r="G22" s="398"/>
      <c r="H22" s="398"/>
      <c r="I22" s="398"/>
      <c r="J22" s="398"/>
      <c r="K22" s="675"/>
      <c r="L22" s="676"/>
      <c r="M22" s="524">
        <v>1</v>
      </c>
      <c r="N22" s="524"/>
      <c r="O22" s="524"/>
      <c r="P22" s="402" t="s">
        <v>152</v>
      </c>
      <c r="Q22" s="402"/>
      <c r="R22" s="677">
        <f>O18+O19</f>
        <v>0</v>
      </c>
      <c r="S22" s="677"/>
      <c r="T22" s="677"/>
      <c r="U22" s="664">
        <f>IF($Y$11="小数点以下四捨五入",ROUND(M22*R22,0),IF($Y$11="小数点以下切り捨て",ROUNDDOWN(M22*R22,0),IF($Y$11="小数点以下切り上げ",ROUNDUP(M22*R22,0))))</f>
        <v>0</v>
      </c>
      <c r="V22" s="664"/>
      <c r="W22" s="665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88"/>
      <c r="AR22" s="45" t="s">
        <v>84</v>
      </c>
      <c r="AS22" s="226">
        <f>SUMIF($K$22:$L$27,"10%",$U$22:$W$27)</f>
        <v>9874561</v>
      </c>
      <c r="AT22" s="226">
        <f>IF($Y$14="小数点以下四捨五入",ROUND(AS22*1.1,0),IF($Y$14="小数点以下切り捨て",ROUNDDOWN(AS22*1.1,0),IF($Y$14="小数点以下切り上げ",ROUNDUP(AS22*1.1,0),AS22*1.1)))</f>
        <v>10862018</v>
      </c>
      <c r="AU22" s="87"/>
      <c r="AV22" s="87"/>
      <c r="AW22" s="87"/>
      <c r="AX22" s="88"/>
    </row>
    <row r="23" spans="1:50" s="22" customFormat="1" ht="15.6" customHeight="1">
      <c r="A23" s="745">
        <v>45291</v>
      </c>
      <c r="B23" s="746"/>
      <c r="C23" s="747" t="s">
        <v>180</v>
      </c>
      <c r="D23" s="748"/>
      <c r="E23" s="748"/>
      <c r="F23" s="748"/>
      <c r="G23" s="748"/>
      <c r="H23" s="748"/>
      <c r="I23" s="748"/>
      <c r="J23" s="748"/>
      <c r="K23" s="749">
        <v>0.1</v>
      </c>
      <c r="L23" s="750"/>
      <c r="M23" s="751">
        <v>1</v>
      </c>
      <c r="N23" s="751"/>
      <c r="O23" s="751"/>
      <c r="P23" s="752" t="s">
        <v>98</v>
      </c>
      <c r="Q23" s="752"/>
      <c r="R23" s="753">
        <v>9874561</v>
      </c>
      <c r="S23" s="753"/>
      <c r="T23" s="753"/>
      <c r="U23" s="664">
        <f t="shared" ref="U23:U27" si="0">IF($Y$11="小数点以下四捨五入",ROUND(M23*R23,0),IF($Y$11="小数点以下切り捨て",ROUNDDOWN(M23*R23,0),IF($Y$11="小数点以下切り上げ",ROUNDUP(M23*R23,0))))</f>
        <v>9874561</v>
      </c>
      <c r="V23" s="664"/>
      <c r="W23" s="665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88"/>
      <c r="AR23" s="45" t="s">
        <v>46</v>
      </c>
      <c r="AS23" s="226">
        <f>SUMIF($K$22:$L$27,"軽減8%",$U$22:$W$27)</f>
        <v>825714</v>
      </c>
      <c r="AT23" s="226">
        <f>IF($Y$14="小数点以下四捨五入",ROUND(AS23*1.08,0),IF($Y$14="小数点以下切り捨て",ROUNDDOWN(AS23*1.08,0),IF($Y$14="小数点以下切り上げ",ROUNDUP(AS23*1.08,0),AS23*1.1)))</f>
        <v>891772</v>
      </c>
      <c r="AU23" s="87"/>
      <c r="AV23" s="87"/>
      <c r="AW23" s="87"/>
      <c r="AX23" s="88"/>
    </row>
    <row r="24" spans="1:50" s="22" customFormat="1" ht="15.6" customHeight="1">
      <c r="A24" s="745">
        <v>45291</v>
      </c>
      <c r="B24" s="746"/>
      <c r="C24" s="747" t="s">
        <v>180</v>
      </c>
      <c r="D24" s="748"/>
      <c r="E24" s="748"/>
      <c r="F24" s="748"/>
      <c r="G24" s="748"/>
      <c r="H24" s="748"/>
      <c r="I24" s="748"/>
      <c r="J24" s="748"/>
      <c r="K24" s="749" t="s">
        <v>100</v>
      </c>
      <c r="L24" s="750"/>
      <c r="M24" s="751">
        <v>1</v>
      </c>
      <c r="N24" s="751"/>
      <c r="O24" s="751"/>
      <c r="P24" s="752" t="s">
        <v>152</v>
      </c>
      <c r="Q24" s="752"/>
      <c r="R24" s="753">
        <v>825714</v>
      </c>
      <c r="S24" s="753"/>
      <c r="T24" s="753"/>
      <c r="U24" s="664">
        <f>IF($Y$11="小数点以下四捨五入",ROUND(M24*R24,0),IF($Y$11="小数点以下切り捨て",ROUNDDOWN(M24*R24,0),IF($Y$11="小数点以下切り上げ",ROUNDUP(M24*R24,0))))</f>
        <v>825714</v>
      </c>
      <c r="V24" s="664"/>
      <c r="W24" s="665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88"/>
      <c r="AR24" s="45" t="s">
        <v>81</v>
      </c>
      <c r="AS24" s="226">
        <f>SUMIF($K$22:$L$27,"非課税",$U$22:$W$27)</f>
        <v>0</v>
      </c>
      <c r="AT24" s="226">
        <f>AS24</f>
        <v>0</v>
      </c>
      <c r="AU24" s="87"/>
      <c r="AV24" s="87"/>
      <c r="AW24" s="87"/>
      <c r="AX24" s="88"/>
    </row>
    <row r="25" spans="1:50" s="22" customFormat="1" ht="15.6" customHeight="1">
      <c r="A25" s="745">
        <v>45291</v>
      </c>
      <c r="B25" s="746"/>
      <c r="C25" s="747" t="s">
        <v>180</v>
      </c>
      <c r="D25" s="748"/>
      <c r="E25" s="748"/>
      <c r="F25" s="748"/>
      <c r="G25" s="748"/>
      <c r="H25" s="748"/>
      <c r="I25" s="748"/>
      <c r="J25" s="748"/>
      <c r="K25" s="749" t="s">
        <v>146</v>
      </c>
      <c r="L25" s="750"/>
      <c r="M25" s="751">
        <v>1</v>
      </c>
      <c r="N25" s="751"/>
      <c r="O25" s="751"/>
      <c r="P25" s="752" t="s">
        <v>152</v>
      </c>
      <c r="Q25" s="752"/>
      <c r="R25" s="753">
        <v>100000</v>
      </c>
      <c r="S25" s="753"/>
      <c r="T25" s="753"/>
      <c r="U25" s="664">
        <f t="shared" si="0"/>
        <v>100000</v>
      </c>
      <c r="V25" s="664"/>
      <c r="W25" s="665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88"/>
      <c r="AR25" s="45" t="s">
        <v>82</v>
      </c>
      <c r="AS25" s="226">
        <f>SUMIF($K$22:$L$27,"不課税",$U$22:$W$27)</f>
        <v>100000</v>
      </c>
      <c r="AT25" s="226">
        <f>AS25</f>
        <v>100000</v>
      </c>
      <c r="AU25" s="87"/>
      <c r="AV25" s="87"/>
      <c r="AW25" s="87"/>
      <c r="AX25" s="88"/>
    </row>
    <row r="26" spans="1:50" s="22" customFormat="1" ht="15.6" customHeight="1">
      <c r="A26" s="745"/>
      <c r="B26" s="746"/>
      <c r="C26" s="747"/>
      <c r="D26" s="748"/>
      <c r="E26" s="748"/>
      <c r="F26" s="748"/>
      <c r="G26" s="748"/>
      <c r="H26" s="748"/>
      <c r="I26" s="748"/>
      <c r="J26" s="748"/>
      <c r="K26" s="749"/>
      <c r="L26" s="750"/>
      <c r="M26" s="751"/>
      <c r="N26" s="751"/>
      <c r="O26" s="751"/>
      <c r="P26" s="752"/>
      <c r="Q26" s="752"/>
      <c r="R26" s="753"/>
      <c r="S26" s="753"/>
      <c r="T26" s="753"/>
      <c r="U26" s="664">
        <f t="shared" si="0"/>
        <v>0</v>
      </c>
      <c r="V26" s="664"/>
      <c r="W26" s="665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88"/>
      <c r="AR26" s="45" t="s">
        <v>95</v>
      </c>
      <c r="AS26" s="226">
        <f>SUMIF($K$22:$L$27,"8%",$U$22:$W$27)</f>
        <v>0</v>
      </c>
      <c r="AT26" s="226">
        <f>IF($Y$14="小数点以下四捨五入",ROUND(AS26*1.08,0),IF($Y$14="小数点以下切り捨て",ROUNDDOWN(AS26*1.08,0),IF($Y$14="小数点以下切り上げ",ROUNDUP(AS26*1.08,0),AS26*1.1)))</f>
        <v>0</v>
      </c>
      <c r="AU26" s="87"/>
      <c r="AV26" s="87"/>
      <c r="AW26" s="87"/>
      <c r="AX26" s="88"/>
    </row>
    <row r="27" spans="1:50" s="22" customFormat="1" ht="15.6" customHeight="1" thickBot="1">
      <c r="A27" s="745"/>
      <c r="B27" s="746"/>
      <c r="C27" s="747"/>
      <c r="D27" s="748"/>
      <c r="E27" s="748"/>
      <c r="F27" s="748"/>
      <c r="G27" s="748"/>
      <c r="H27" s="748"/>
      <c r="I27" s="748"/>
      <c r="J27" s="748"/>
      <c r="K27" s="749"/>
      <c r="L27" s="750"/>
      <c r="M27" s="754"/>
      <c r="N27" s="755"/>
      <c r="O27" s="756"/>
      <c r="P27" s="757"/>
      <c r="Q27" s="758"/>
      <c r="R27" s="759"/>
      <c r="S27" s="760"/>
      <c r="T27" s="761"/>
      <c r="U27" s="664">
        <f t="shared" si="0"/>
        <v>0</v>
      </c>
      <c r="V27" s="664"/>
      <c r="W27" s="665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88"/>
      <c r="AR27" s="45" t="s">
        <v>96</v>
      </c>
      <c r="AS27" s="226">
        <f>SUMIF($K$22:$L$27,"5%",$U$22:$W$27)</f>
        <v>0</v>
      </c>
      <c r="AT27" s="226">
        <f>IF($Y$14="小数点以下四捨五入",ROUND(AS27*1.05,0),IF($Y$14="小数点以下切り捨て",ROUNDDOWN(AS27*1.05,0),IF($Y$14="小数点以下切り上げ",ROUNDUP(AS27*1.05,0),AS27*1.1)))</f>
        <v>0</v>
      </c>
      <c r="AU27" s="87"/>
      <c r="AV27" s="87"/>
      <c r="AW27" s="87"/>
      <c r="AX27" s="88"/>
    </row>
    <row r="28" spans="1:50" s="22" customFormat="1" ht="15.6" customHeight="1" thickTop="1" thickBot="1">
      <c r="A28" s="231"/>
      <c r="B28" s="2"/>
      <c r="C28" s="372"/>
      <c r="D28" s="373"/>
      <c r="E28" s="373"/>
      <c r="F28" s="373"/>
      <c r="G28" s="373"/>
      <c r="H28" s="373"/>
      <c r="I28" s="373"/>
      <c r="J28" s="373"/>
      <c r="K28" s="373"/>
      <c r="L28" s="374"/>
      <c r="M28" s="375"/>
      <c r="N28" s="375"/>
      <c r="O28" s="375"/>
      <c r="P28" s="375"/>
      <c r="Q28" s="375"/>
      <c r="R28" s="376" t="s">
        <v>114</v>
      </c>
      <c r="S28" s="376"/>
      <c r="T28" s="376"/>
      <c r="U28" s="678">
        <f>SUM(U22:W27)</f>
        <v>10800275</v>
      </c>
      <c r="V28" s="679"/>
      <c r="W28" s="680"/>
      <c r="X28" s="20"/>
      <c r="Y28" s="89" t="s">
        <v>137</v>
      </c>
      <c r="Z28" s="586">
        <f>U28-K32</f>
        <v>0</v>
      </c>
      <c r="AA28" s="587"/>
      <c r="AB28" s="588"/>
      <c r="AC28" s="79" t="s">
        <v>141</v>
      </c>
    </row>
    <row r="29" spans="1:50" s="22" customFormat="1" ht="15.6" customHeight="1" thickTop="1">
      <c r="B29" s="1"/>
      <c r="C29" s="3"/>
      <c r="D29" s="4"/>
      <c r="E29" s="764" t="s">
        <v>83</v>
      </c>
      <c r="F29" s="765"/>
      <c r="G29" s="382" t="s">
        <v>48</v>
      </c>
      <c r="H29" s="383"/>
      <c r="I29" s="384" t="s">
        <v>47</v>
      </c>
      <c r="J29" s="385"/>
      <c r="K29" s="689">
        <f>IF(E29="10%",AS22,(IF(E29="軽減8%",AS23,(IF(E29="非課税",AS24,(IF(E29="不課税",AS25,(IF(E29="8%",AS26,(IF(E29="5%",AS27,0)))))))))))</f>
        <v>9874561</v>
      </c>
      <c r="L29" s="690"/>
      <c r="M29" s="697"/>
      <c r="N29" s="389" t="s">
        <v>27</v>
      </c>
      <c r="O29" s="390"/>
      <c r="P29" s="689">
        <f>U29-K29</f>
        <v>987457</v>
      </c>
      <c r="Q29" s="690"/>
      <c r="R29" s="690"/>
      <c r="S29" s="389" t="s">
        <v>44</v>
      </c>
      <c r="T29" s="391"/>
      <c r="U29" s="689">
        <f>IF($E29="10%",$AT$22,(IF($E29="軽減8%",$AT$23,(IF($E29="非課税",$AT$24,(IF($E29="不課税",$AT$25,(IF($E29="8%",$AT$26,(IF($E29="5%",$AT$27,0)))))))))))</f>
        <v>10862018</v>
      </c>
      <c r="V29" s="690"/>
      <c r="W29" s="691"/>
      <c r="X29" s="20"/>
      <c r="Y29" s="90"/>
      <c r="Z29" s="589" t="s">
        <v>138</v>
      </c>
      <c r="AA29" s="589"/>
      <c r="AB29" s="589"/>
      <c r="AD29" s="1"/>
    </row>
    <row r="30" spans="1:50" s="22" customFormat="1" ht="15.6" customHeight="1">
      <c r="B30" s="1"/>
      <c r="C30" s="3"/>
      <c r="D30" s="5"/>
      <c r="E30" s="762" t="s">
        <v>100</v>
      </c>
      <c r="F30" s="763"/>
      <c r="G30" s="355" t="s">
        <v>48</v>
      </c>
      <c r="H30" s="356"/>
      <c r="I30" s="357" t="s">
        <v>47</v>
      </c>
      <c r="J30" s="358"/>
      <c r="K30" s="649">
        <f>IF(E30="10%",AS22,(IF(E30="軽減8%",AS23,(IF(E30="非課税",AS24,(IF(E30="不課税",AS25,(IF(E30="8%",AS26,(IF(E30="5%",AS27,0)))))))))))</f>
        <v>825714</v>
      </c>
      <c r="L30" s="650"/>
      <c r="M30" s="694"/>
      <c r="N30" s="361" t="s">
        <v>27</v>
      </c>
      <c r="O30" s="362"/>
      <c r="P30" s="649">
        <f>U30-K30</f>
        <v>66058</v>
      </c>
      <c r="Q30" s="650"/>
      <c r="R30" s="650"/>
      <c r="S30" s="361" t="s">
        <v>44</v>
      </c>
      <c r="T30" s="363"/>
      <c r="U30" s="649">
        <f t="shared" ref="U30:U31" si="1">IF($E30="10%",$AT$22,(IF($E30="軽減8%",$AT$23,(IF($E30="非課税",$AT$24,(IF($E30="不課税",$AT$25,(IF($E30="8%",$AT$26,(IF($E30="5%",$AT$27,0)))))))))))</f>
        <v>891772</v>
      </c>
      <c r="V30" s="650"/>
      <c r="W30" s="651"/>
      <c r="X30" s="20"/>
      <c r="Y30" s="20"/>
      <c r="AD30" s="1"/>
    </row>
    <row r="31" spans="1:50" s="22" customFormat="1" ht="15.6" customHeight="1" thickBot="1">
      <c r="B31" s="20"/>
      <c r="C31" s="23"/>
      <c r="D31" s="24"/>
      <c r="E31" s="766" t="s">
        <v>146</v>
      </c>
      <c r="F31" s="767"/>
      <c r="G31" s="342" t="s">
        <v>48</v>
      </c>
      <c r="H31" s="343"/>
      <c r="I31" s="344" t="s">
        <v>47</v>
      </c>
      <c r="J31" s="345"/>
      <c r="K31" s="704">
        <f>IF(E31="10%",AS22,(IF(E31="軽減8%",AS23,(IF(E31="非課税",AS24,(IF(E31="不課税",AS25,(IF(E31="8%",AS26,(IF(E31="5%",AS27,0)))))))))))</f>
        <v>100000</v>
      </c>
      <c r="L31" s="705"/>
      <c r="M31" s="706"/>
      <c r="N31" s="349" t="s">
        <v>27</v>
      </c>
      <c r="O31" s="350"/>
      <c r="P31" s="704">
        <f>U31-K31</f>
        <v>0</v>
      </c>
      <c r="Q31" s="705"/>
      <c r="R31" s="705"/>
      <c r="S31" s="349" t="s">
        <v>44</v>
      </c>
      <c r="T31" s="351"/>
      <c r="U31" s="704">
        <f t="shared" si="1"/>
        <v>100000</v>
      </c>
      <c r="V31" s="705"/>
      <c r="W31" s="707"/>
      <c r="X31" s="20"/>
      <c r="Y31" s="91" t="s">
        <v>139</v>
      </c>
      <c r="AD31" s="20"/>
    </row>
    <row r="32" spans="1:50" s="22" customFormat="1" ht="15.6" customHeight="1" thickTop="1" thickBot="1">
      <c r="B32" s="20"/>
      <c r="C32" s="23"/>
      <c r="D32" s="24"/>
      <c r="E32" s="369" t="s">
        <v>124</v>
      </c>
      <c r="F32" s="370"/>
      <c r="G32" s="370"/>
      <c r="H32" s="371"/>
      <c r="I32" s="506" t="s">
        <v>115</v>
      </c>
      <c r="J32" s="365"/>
      <c r="K32" s="699">
        <f>SUM(K29:M31)</f>
        <v>10800275</v>
      </c>
      <c r="L32" s="700"/>
      <c r="M32" s="701"/>
      <c r="N32" s="364" t="s">
        <v>28</v>
      </c>
      <c r="O32" s="365"/>
      <c r="P32" s="699">
        <f>SUM(P29:R31)</f>
        <v>1053515</v>
      </c>
      <c r="Q32" s="700"/>
      <c r="R32" s="700"/>
      <c r="S32" s="364" t="s">
        <v>116</v>
      </c>
      <c r="T32" s="368"/>
      <c r="U32" s="654">
        <f>SUM(U29:W31)</f>
        <v>11853790</v>
      </c>
      <c r="V32" s="655"/>
      <c r="W32" s="656"/>
      <c r="X32" s="20"/>
      <c r="Y32" s="92"/>
    </row>
    <row r="33" spans="1:27" s="22" customFormat="1" ht="18" customHeight="1">
      <c r="A33" s="25"/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30"/>
      <c r="Y33" s="230"/>
      <c r="Z33" s="20"/>
      <c r="AA33" s="92"/>
    </row>
    <row r="34" spans="1:27" s="22" customFormat="1" ht="18" customHeight="1">
      <c r="A34" s="230"/>
      <c r="B34" s="230"/>
      <c r="C34" s="230"/>
      <c r="D34" s="27"/>
      <c r="E34" s="230"/>
      <c r="F34" s="230"/>
      <c r="G34" s="230"/>
      <c r="H34" s="230"/>
      <c r="I34" s="230"/>
      <c r="J34" s="25"/>
      <c r="K34" s="25"/>
      <c r="L34" s="25"/>
      <c r="M34" s="25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0"/>
      <c r="AA34" s="92"/>
    </row>
    <row r="35" spans="1:27" s="93" customFormat="1" ht="18" customHeight="1">
      <c r="A35" s="28" t="s">
        <v>43</v>
      </c>
      <c r="B35" s="29"/>
      <c r="C35" s="29"/>
      <c r="D35" s="29"/>
      <c r="E35" s="29"/>
      <c r="F35" s="29"/>
      <c r="G35" s="29"/>
      <c r="H35" s="29"/>
      <c r="I35" s="29"/>
      <c r="J35" s="230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92"/>
      <c r="Y35" s="92"/>
    </row>
    <row r="36" spans="1:27" s="93" customFormat="1" ht="18" customHeight="1">
      <c r="A36" s="28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92"/>
      <c r="Y36" s="92"/>
    </row>
    <row r="37" spans="1:27" s="93" customFormat="1" ht="18" customHeight="1" thickBot="1">
      <c r="A37" s="28" t="s">
        <v>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92"/>
      <c r="Y37" s="92"/>
    </row>
    <row r="38" spans="1:27" s="93" customFormat="1" ht="18" customHeight="1" thickBot="1">
      <c r="A38" s="30" t="s">
        <v>40</v>
      </c>
      <c r="B38" s="31"/>
      <c r="C38" s="31"/>
      <c r="D38" s="31"/>
      <c r="E38" s="31"/>
      <c r="F38" s="31"/>
      <c r="G38" s="501" t="s">
        <v>1</v>
      </c>
      <c r="H38" s="501"/>
      <c r="I38" s="501"/>
      <c r="J38" s="501"/>
      <c r="K38" s="245" t="s">
        <v>120</v>
      </c>
      <c r="L38" s="245" t="s">
        <v>118</v>
      </c>
      <c r="M38" s="245" t="s">
        <v>168</v>
      </c>
      <c r="N38" s="245" t="s">
        <v>169</v>
      </c>
      <c r="O38" s="245" t="s">
        <v>167</v>
      </c>
      <c r="P38" s="245" t="s">
        <v>119</v>
      </c>
      <c r="Q38" s="31"/>
      <c r="R38" s="31"/>
      <c r="S38" s="31"/>
      <c r="T38" s="31"/>
      <c r="U38" s="31"/>
      <c r="V38" s="31"/>
      <c r="W38" s="31"/>
      <c r="X38" s="92"/>
      <c r="Y38" s="92"/>
    </row>
    <row r="39" spans="1:27" s="93" customFormat="1" ht="18" customHeight="1">
      <c r="A39" s="28" t="s">
        <v>182</v>
      </c>
      <c r="B39" s="29"/>
      <c r="C39" s="32"/>
      <c r="D39" s="32"/>
      <c r="E39" s="32"/>
      <c r="F39" s="32"/>
      <c r="G39" s="32"/>
      <c r="H39" s="3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92"/>
      <c r="Y39" s="92"/>
    </row>
    <row r="40" spans="1:27" s="93" customFormat="1" ht="18" customHeight="1">
      <c r="A40" s="28" t="s">
        <v>39</v>
      </c>
      <c r="B40" s="29"/>
      <c r="C40" s="32"/>
      <c r="D40" s="32"/>
      <c r="E40" s="32"/>
      <c r="F40" s="32"/>
      <c r="G40" s="32"/>
      <c r="H40" s="3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92"/>
      <c r="Y40" s="92"/>
    </row>
    <row r="41" spans="1:27" s="93" customFormat="1" ht="18" customHeight="1">
      <c r="A41" s="28" t="s">
        <v>130</v>
      </c>
      <c r="B41" s="29"/>
      <c r="C41" s="32"/>
      <c r="D41" s="32"/>
      <c r="E41" s="32"/>
      <c r="F41" s="32"/>
      <c r="G41" s="32"/>
      <c r="H41" s="3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92"/>
      <c r="Y41" s="92"/>
    </row>
    <row r="42" spans="1:27" s="93" customFormat="1" ht="18" customHeight="1">
      <c r="A42" s="28" t="s">
        <v>129</v>
      </c>
      <c r="B42" s="29"/>
      <c r="C42" s="32"/>
      <c r="D42" s="32"/>
      <c r="E42" s="32"/>
      <c r="F42" s="32"/>
      <c r="G42" s="32"/>
      <c r="H42" s="3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92"/>
      <c r="Y42" s="92"/>
    </row>
    <row r="43" spans="1:27" s="93" customFormat="1" ht="18" customHeight="1">
      <c r="A43" s="28" t="s">
        <v>38</v>
      </c>
      <c r="B43" s="29"/>
      <c r="C43" s="32"/>
      <c r="D43" s="32"/>
      <c r="E43" s="32"/>
      <c r="F43" s="32"/>
      <c r="G43" s="32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92"/>
      <c r="Y43" s="20"/>
    </row>
    <row r="44" spans="1:27" s="93" customFormat="1" ht="18" customHeight="1">
      <c r="A44" s="28" t="s">
        <v>166</v>
      </c>
      <c r="B44" s="29"/>
      <c r="C44" s="32"/>
      <c r="D44" s="32"/>
      <c r="E44" s="32"/>
      <c r="F44" s="32"/>
      <c r="G44" s="32"/>
      <c r="H44" s="3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92"/>
      <c r="Y44" s="41"/>
    </row>
    <row r="45" spans="1:27" s="22" customFormat="1" ht="9" customHeight="1">
      <c r="A45" s="230"/>
      <c r="B45" s="230"/>
      <c r="C45" s="33"/>
      <c r="D45" s="33"/>
      <c r="E45" s="33"/>
      <c r="F45" s="33"/>
      <c r="G45" s="33"/>
      <c r="H45" s="33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0"/>
      <c r="Y45" s="41"/>
    </row>
  </sheetData>
  <sheetProtection algorithmName="SHA-512" hashValue="Jp1+h5fQIufcdia5q2XomFKKz7N79TNi8OkAW1AUzIdMb+TT3RuyI1RVIOyXItG56o/rf3RCJj0jD3mQ20k5cA==" saltValue="z6cDWQ+cEkOc8Gsa7FikXQ==" spinCount="100000" sheet="1" objects="1" scenarios="1"/>
  <mergeCells count="157">
    <mergeCell ref="U32:W32"/>
    <mergeCell ref="G38:J38"/>
    <mergeCell ref="E32:H32"/>
    <mergeCell ref="I32:J32"/>
    <mergeCell ref="K32:M32"/>
    <mergeCell ref="N32:O32"/>
    <mergeCell ref="P32:R32"/>
    <mergeCell ref="S32:T32"/>
    <mergeCell ref="U30:W30"/>
    <mergeCell ref="E31:F31"/>
    <mergeCell ref="G31:H31"/>
    <mergeCell ref="I31:J31"/>
    <mergeCell ref="K31:M31"/>
    <mergeCell ref="N31:O31"/>
    <mergeCell ref="P31:R31"/>
    <mergeCell ref="S31:T31"/>
    <mergeCell ref="U31:W31"/>
    <mergeCell ref="S29:T29"/>
    <mergeCell ref="U29:W29"/>
    <mergeCell ref="Z29:AB29"/>
    <mergeCell ref="E30:F30"/>
    <mergeCell ref="G30:H30"/>
    <mergeCell ref="I30:J30"/>
    <mergeCell ref="K30:M30"/>
    <mergeCell ref="N30:O30"/>
    <mergeCell ref="P30:R30"/>
    <mergeCell ref="S30:T30"/>
    <mergeCell ref="E29:F29"/>
    <mergeCell ref="G29:H29"/>
    <mergeCell ref="I29:J29"/>
    <mergeCell ref="K29:M29"/>
    <mergeCell ref="N29:O29"/>
    <mergeCell ref="P29:R29"/>
    <mergeCell ref="C28:L28"/>
    <mergeCell ref="M28:O28"/>
    <mergeCell ref="P28:Q28"/>
    <mergeCell ref="R28:T28"/>
    <mergeCell ref="U28:W28"/>
    <mergeCell ref="Z28:AB28"/>
    <mergeCell ref="U26:W26"/>
    <mergeCell ref="A27:B27"/>
    <mergeCell ref="C27:J27"/>
    <mergeCell ref="K27:L27"/>
    <mergeCell ref="M27:O27"/>
    <mergeCell ref="P27:Q27"/>
    <mergeCell ref="R27:T27"/>
    <mergeCell ref="U27:W27"/>
    <mergeCell ref="A26:B26"/>
    <mergeCell ref="C26:J26"/>
    <mergeCell ref="K26:L26"/>
    <mergeCell ref="M26:O26"/>
    <mergeCell ref="P26:Q26"/>
    <mergeCell ref="R26:T26"/>
    <mergeCell ref="U24:W24"/>
    <mergeCell ref="A25:B25"/>
    <mergeCell ref="C25:J25"/>
    <mergeCell ref="K25:L25"/>
    <mergeCell ref="M25:O25"/>
    <mergeCell ref="P25:Q25"/>
    <mergeCell ref="R25:T25"/>
    <mergeCell ref="U25:W25"/>
    <mergeCell ref="A24:B24"/>
    <mergeCell ref="C24:J24"/>
    <mergeCell ref="K24:L24"/>
    <mergeCell ref="M24:O24"/>
    <mergeCell ref="P24:Q24"/>
    <mergeCell ref="R24:T24"/>
    <mergeCell ref="U22:W22"/>
    <mergeCell ref="A23:B23"/>
    <mergeCell ref="C23:J23"/>
    <mergeCell ref="K23:L23"/>
    <mergeCell ref="M23:O23"/>
    <mergeCell ref="P23:Q23"/>
    <mergeCell ref="R23:T23"/>
    <mergeCell ref="U23:W23"/>
    <mergeCell ref="A22:B22"/>
    <mergeCell ref="C22:J22"/>
    <mergeCell ref="K22:L22"/>
    <mergeCell ref="M22:O22"/>
    <mergeCell ref="P22:Q22"/>
    <mergeCell ref="R22:T22"/>
    <mergeCell ref="U19:W19"/>
    <mergeCell ref="A21:B21"/>
    <mergeCell ref="C21:J21"/>
    <mergeCell ref="K21:L21"/>
    <mergeCell ref="M21:O21"/>
    <mergeCell ref="P21:Q21"/>
    <mergeCell ref="R21:T21"/>
    <mergeCell ref="U21:W21"/>
    <mergeCell ref="A19:E19"/>
    <mergeCell ref="F19:H19"/>
    <mergeCell ref="I19:K19"/>
    <mergeCell ref="L19:N19"/>
    <mergeCell ref="O19:Q19"/>
    <mergeCell ref="R19:T19"/>
    <mergeCell ref="U17:W17"/>
    <mergeCell ref="A18:E18"/>
    <mergeCell ref="F18:H18"/>
    <mergeCell ref="I18:K18"/>
    <mergeCell ref="L18:N18"/>
    <mergeCell ref="O18:Q18"/>
    <mergeCell ref="R18:T18"/>
    <mergeCell ref="U18:W18"/>
    <mergeCell ref="A16:E16"/>
    <mergeCell ref="F16:I16"/>
    <mergeCell ref="J16:M16"/>
    <mergeCell ref="N16:W16"/>
    <mergeCell ref="A17:E17"/>
    <mergeCell ref="F17:H17"/>
    <mergeCell ref="I17:K17"/>
    <mergeCell ref="L17:N17"/>
    <mergeCell ref="O17:Q17"/>
    <mergeCell ref="R17:T17"/>
    <mergeCell ref="A13:E13"/>
    <mergeCell ref="F13:W13"/>
    <mergeCell ref="Y13:AB13"/>
    <mergeCell ref="A14:E14"/>
    <mergeCell ref="F14:W14"/>
    <mergeCell ref="Y14:AB14"/>
    <mergeCell ref="S11:W11"/>
    <mergeCell ref="Y11:AB11"/>
    <mergeCell ref="A12:B12"/>
    <mergeCell ref="C12:E12"/>
    <mergeCell ref="F12:G12"/>
    <mergeCell ref="H12:J12"/>
    <mergeCell ref="K12:M12"/>
    <mergeCell ref="N12:P12"/>
    <mergeCell ref="Q12:S12"/>
    <mergeCell ref="T12:V12"/>
    <mergeCell ref="A11:B11"/>
    <mergeCell ref="C11:E11"/>
    <mergeCell ref="F11:G11"/>
    <mergeCell ref="H11:J11"/>
    <mergeCell ref="K11:M11"/>
    <mergeCell ref="O11:R11"/>
    <mergeCell ref="Z7:AB7"/>
    <mergeCell ref="A8:D9"/>
    <mergeCell ref="M8:W8"/>
    <mergeCell ref="K9:L10"/>
    <mergeCell ref="M9:V10"/>
    <mergeCell ref="A10:C10"/>
    <mergeCell ref="D10:E10"/>
    <mergeCell ref="F10:H10"/>
    <mergeCell ref="I10:J10"/>
    <mergeCell ref="Y10:AB10"/>
    <mergeCell ref="A6:J6"/>
    <mergeCell ref="K6:L6"/>
    <mergeCell ref="M6:W6"/>
    <mergeCell ref="A7:J7"/>
    <mergeCell ref="K7:L7"/>
    <mergeCell ref="M7:W7"/>
    <mergeCell ref="A1:W1"/>
    <mergeCell ref="P2:Q2"/>
    <mergeCell ref="A3:I3"/>
    <mergeCell ref="J3:K3"/>
    <mergeCell ref="U3:W3"/>
    <mergeCell ref="S4:W5"/>
  </mergeCells>
  <phoneticPr fontId="2"/>
  <conditionalFormatting sqref="R22:T27">
    <cfRule type="expression" dxfId="17" priority="1">
      <formula>INDIRECT(ADDRESS(ROW(),COLUMN()))=TRUNC(INDIRECT(ADDRESS(ROW(),COLUMN())))</formula>
    </cfRule>
  </conditionalFormatting>
  <dataValidations count="8">
    <dataValidation type="date" operator="greaterThanOrEqual" allowBlank="1" showInputMessage="1" showErrorMessage="1" sqref="A22:B27">
      <formula1>1</formula1>
    </dataValidation>
    <dataValidation type="whole" operator="greaterThanOrEqual" allowBlank="1" showInputMessage="1" showErrorMessage="1" sqref="C11:E11 H11:J11 F12 H12">
      <formula1>1</formula1>
    </dataValidation>
    <dataValidation type="list" allowBlank="1" showInputMessage="1" showErrorMessage="1" sqref="E29:F31 K22:L27">
      <formula1>"選択,10%,軽減8%,8%,非課税,不課税,5%"</formula1>
    </dataValidation>
    <dataValidation type="list" allowBlank="1" showInputMessage="1" showErrorMessage="1" sqref="Y14:AB14 Y11:AB11">
      <formula1>"選択してください,小数点以下切り捨て,小数点以下切り上げ,小数点以下四捨五入"</formula1>
    </dataValidation>
    <dataValidation type="list" allowBlank="1" showInputMessage="1" showErrorMessage="1" sqref="C12:E12">
      <formula1>"選択してください,普通,当座"</formula1>
    </dataValidation>
    <dataValidation type="list" allowBlank="1" showInputMessage="1" showErrorMessage="1" sqref="D10">
      <formula1>"銀行,信託銀行,信用金庫,信用組合,労働金庫,農業協同組合,漁業協同組合,  ,"</formula1>
    </dataValidation>
    <dataValidation imeMode="halfAlpha" allowBlank="1" showInputMessage="1" showErrorMessage="1" sqref="V2 T2 R2"/>
    <dataValidation type="list" allowBlank="1" showInputMessage="1" showErrorMessage="1" sqref="A3">
      <formula1>"常 盤 工 業 株 式 会 社,共同企業体三郷共同アスコン,共同企業体墨田アスコン"</formula1>
    </dataValidation>
  </dataValidations>
  <pageMargins left="0.70866141732283472" right="0.19685039370078741" top="0.74803149606299213" bottom="7.874015748031496E-2" header="0" footer="0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O123"/>
  <sheetViews>
    <sheetView showZeros="0" zoomScale="140" zoomScaleNormal="140" zoomScaleSheetLayoutView="140" workbookViewId="0">
      <selection activeCell="P23" sqref="P23:Q23"/>
    </sheetView>
  </sheetViews>
  <sheetFormatPr defaultColWidth="9" defaultRowHeight="13.5"/>
  <cols>
    <col min="1" max="2" width="3.5" style="7" customWidth="1"/>
    <col min="3" max="9" width="3.875" style="7" customWidth="1"/>
    <col min="10" max="10" width="2.375" style="7" customWidth="1"/>
    <col min="11" max="13" width="3.5" style="7" customWidth="1"/>
    <col min="14" max="16" width="3.5" style="10" customWidth="1"/>
    <col min="17" max="22" width="3.5" style="73" customWidth="1"/>
    <col min="23" max="23" width="4" style="73" customWidth="1"/>
    <col min="24" max="25" width="3.5" style="73" customWidth="1"/>
    <col min="26" max="27" width="9" style="7"/>
    <col min="28" max="29" width="10.625" style="7" bestFit="1" customWidth="1"/>
    <col min="30" max="30" width="10.5" style="7" bestFit="1" customWidth="1"/>
    <col min="31" max="31" width="10.625" style="7" bestFit="1" customWidth="1"/>
    <col min="32" max="35" width="9" style="7"/>
    <col min="36" max="40" width="12.75" style="7" customWidth="1"/>
    <col min="41" max="16384" width="9" style="7"/>
  </cols>
  <sheetData>
    <row r="1" spans="1:41" s="122" customFormat="1" ht="18" customHeight="1">
      <c r="A1" s="835" t="s">
        <v>134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835"/>
      <c r="V1" s="835"/>
      <c r="W1" s="835"/>
      <c r="X1" s="121"/>
      <c r="Y1" s="121"/>
    </row>
    <row r="2" spans="1:41" s="122" customFormat="1" ht="18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839" t="s">
        <v>121</v>
      </c>
      <c r="W2" s="839"/>
      <c r="X2" s="123"/>
      <c r="Y2" s="123"/>
    </row>
    <row r="3" spans="1:41" s="122" customFormat="1" ht="6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3"/>
      <c r="X3" s="123"/>
      <c r="Y3" s="123"/>
    </row>
    <row r="4" spans="1:41" s="122" customFormat="1" ht="18" customHeight="1">
      <c r="A4" s="836"/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124"/>
      <c r="N4" s="125"/>
      <c r="O4" s="125"/>
      <c r="P4" s="125"/>
      <c r="Q4" s="126"/>
      <c r="R4" s="126"/>
      <c r="S4" s="126"/>
      <c r="T4" s="837"/>
      <c r="U4" s="837"/>
      <c r="V4" s="837"/>
      <c r="W4" s="837"/>
      <c r="X4" s="127"/>
      <c r="Y4" s="127"/>
    </row>
    <row r="5" spans="1:41" s="122" customFormat="1" ht="18" customHeight="1">
      <c r="A5" s="811"/>
      <c r="B5" s="811"/>
      <c r="C5" s="811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5"/>
      <c r="O5" s="125"/>
      <c r="P5" s="125"/>
      <c r="Q5" s="126"/>
      <c r="R5" s="126"/>
      <c r="S5" s="126"/>
      <c r="T5" s="64"/>
      <c r="U5" s="64"/>
      <c r="V5" s="64"/>
      <c r="W5" s="64"/>
      <c r="X5" s="64"/>
      <c r="Y5" s="64"/>
    </row>
    <row r="6" spans="1:41" s="122" customFormat="1" ht="18" customHeight="1">
      <c r="A6" s="774" t="s">
        <v>50</v>
      </c>
      <c r="B6" s="774"/>
      <c r="C6" s="774"/>
      <c r="D6" s="775">
        <f>請求書!F16</f>
        <v>0</v>
      </c>
      <c r="E6" s="775"/>
      <c r="F6" s="775"/>
      <c r="G6" s="775"/>
      <c r="H6" s="129"/>
      <c r="I6" s="129"/>
      <c r="J6" s="129"/>
      <c r="K6" s="129"/>
      <c r="L6" s="129"/>
      <c r="M6" s="129"/>
      <c r="N6" s="64" t="s">
        <v>99</v>
      </c>
      <c r="O6" s="130"/>
      <c r="P6" s="130"/>
      <c r="Q6" s="840">
        <f>請求書!M7</f>
        <v>0</v>
      </c>
      <c r="R6" s="840"/>
      <c r="S6" s="840"/>
      <c r="T6" s="840"/>
      <c r="U6" s="840"/>
      <c r="V6" s="840"/>
      <c r="W6" s="840"/>
      <c r="X6" s="126"/>
      <c r="Y6" s="126"/>
    </row>
    <row r="7" spans="1:41" s="122" customFormat="1" ht="18" customHeight="1">
      <c r="A7" s="131"/>
      <c r="B7" s="131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/>
      <c r="O7" s="132"/>
      <c r="P7" s="132"/>
      <c r="Q7" s="809">
        <f>請求書!M8</f>
        <v>0</v>
      </c>
      <c r="R7" s="809"/>
      <c r="S7" s="809"/>
      <c r="T7" s="809"/>
      <c r="U7" s="809"/>
      <c r="V7" s="809"/>
      <c r="W7" s="809"/>
      <c r="X7" s="133"/>
      <c r="Y7" s="133"/>
      <c r="AJ7" s="134"/>
      <c r="AK7" s="134" t="s">
        <v>106</v>
      </c>
      <c r="AL7" s="134" t="s">
        <v>107</v>
      </c>
      <c r="AM7" s="134" t="s">
        <v>108</v>
      </c>
      <c r="AN7" s="134" t="s">
        <v>109</v>
      </c>
    </row>
    <row r="8" spans="1:41" s="122" customFormat="1" ht="18" customHeight="1">
      <c r="A8" s="774" t="s">
        <v>51</v>
      </c>
      <c r="B8" s="774"/>
      <c r="C8" s="774"/>
      <c r="D8" s="775">
        <f>請求書!N16</f>
        <v>0</v>
      </c>
      <c r="E8" s="775"/>
      <c r="F8" s="775"/>
      <c r="G8" s="775"/>
      <c r="H8" s="775"/>
      <c r="I8" s="775"/>
      <c r="J8" s="775"/>
      <c r="K8" s="775"/>
      <c r="L8" s="775"/>
      <c r="M8" s="775"/>
      <c r="N8" s="132"/>
      <c r="O8" s="132"/>
      <c r="P8" s="132"/>
      <c r="Q8" s="810">
        <f>請求書!M9</f>
        <v>0</v>
      </c>
      <c r="R8" s="810"/>
      <c r="S8" s="810"/>
      <c r="T8" s="810"/>
      <c r="U8" s="810"/>
      <c r="V8" s="810"/>
      <c r="W8" s="810"/>
      <c r="X8" s="135"/>
      <c r="Y8" s="135"/>
      <c r="AJ8" s="136" t="s">
        <v>84</v>
      </c>
      <c r="AK8" s="137">
        <f>SUMIF($K$17:$L$39,"10％",$U$17:$W$39)</f>
        <v>0</v>
      </c>
      <c r="AL8" s="137">
        <f>SUMIF($K$52:$L$80,"10％",$U$52:$W$80)</f>
        <v>0</v>
      </c>
      <c r="AM8" s="137">
        <f>SUMIF($K$93:$L$121,"10％",$U$93:$W$121)</f>
        <v>0</v>
      </c>
      <c r="AN8" s="138">
        <f t="shared" ref="AN8:AN13" si="0">SUM(AK8:AM8)</f>
        <v>0</v>
      </c>
    </row>
    <row r="9" spans="1:41" s="122" customFormat="1" ht="18" customHeight="1" thickBot="1">
      <c r="A9" s="139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29"/>
      <c r="M9" s="129"/>
      <c r="N9" s="125"/>
      <c r="O9" s="125"/>
      <c r="P9" s="125"/>
      <c r="Q9" s="126"/>
      <c r="R9" s="126"/>
      <c r="S9" s="126"/>
      <c r="T9" s="126"/>
      <c r="U9" s="126"/>
      <c r="V9" s="126"/>
      <c r="W9" s="126"/>
      <c r="X9" s="126"/>
      <c r="Y9" s="126"/>
      <c r="AJ9" s="136" t="s">
        <v>101</v>
      </c>
      <c r="AK9" s="137">
        <f>SUMIF($K$17:$L$39,"軽減8%",$U$17:$W$39)</f>
        <v>0</v>
      </c>
      <c r="AL9" s="137">
        <f>SUMIF($K$52:$L$80,"軽減8%",$U$52:$W$80)</f>
        <v>0</v>
      </c>
      <c r="AM9" s="137">
        <f>SUMIF($K$93:$L$121,"軽減8%",$U$93:$W$121)</f>
        <v>0</v>
      </c>
      <c r="AN9" s="138">
        <f t="shared" si="0"/>
        <v>0</v>
      </c>
    </row>
    <row r="10" spans="1:41" s="122" customFormat="1" ht="18.75" customHeight="1">
      <c r="A10" s="139"/>
      <c r="B10" s="139"/>
      <c r="C10" s="140"/>
      <c r="D10" s="140"/>
      <c r="E10" s="140"/>
      <c r="F10" s="140"/>
      <c r="G10" s="140"/>
      <c r="H10" s="140"/>
      <c r="I10" s="140"/>
      <c r="J10" s="140"/>
      <c r="K10" s="140"/>
      <c r="L10" s="129"/>
      <c r="M10" s="129"/>
      <c r="N10" s="129"/>
      <c r="O10" s="129"/>
      <c r="P10" s="129"/>
      <c r="Q10" s="845" t="s">
        <v>131</v>
      </c>
      <c r="R10" s="846"/>
      <c r="S10" s="846"/>
      <c r="T10" s="846"/>
      <c r="U10" s="846"/>
      <c r="V10" s="846"/>
      <c r="W10" s="847"/>
      <c r="X10" s="64"/>
      <c r="Y10" s="126"/>
      <c r="AJ10" s="136" t="s">
        <v>102</v>
      </c>
      <c r="AK10" s="137">
        <f>SUMIF($K$17:$L$39,"8％",$U$17:$W$39)</f>
        <v>0</v>
      </c>
      <c r="AL10" s="137">
        <f>SUMIF($K$52:$L$80,"8％",$U$52:$W$80)</f>
        <v>0</v>
      </c>
      <c r="AM10" s="137">
        <f>SUMIF($K$93:$L$121,"8％",$U$93:$W$121)</f>
        <v>0</v>
      </c>
      <c r="AN10" s="138">
        <f t="shared" si="0"/>
        <v>0</v>
      </c>
    </row>
    <row r="11" spans="1:41" s="122" customFormat="1" ht="18.75" customHeight="1"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817"/>
      <c r="R11" s="818"/>
      <c r="S11" s="815" t="s">
        <v>47</v>
      </c>
      <c r="T11" s="358"/>
      <c r="U11" s="359">
        <f>IF(Q11="10%",AN8,(IF(Q11="軽減8%",AN9,(IF(Q11="8%",AN10,(IF(Q11="5%",AN11,(IF(Q11="非課税",AN12,(IF(Q11="不課税",AN13,0)))))))))))</f>
        <v>0</v>
      </c>
      <c r="V11" s="338"/>
      <c r="W11" s="339"/>
      <c r="X11" s="14"/>
      <c r="Y11" s="64"/>
      <c r="AJ11" s="136" t="s">
        <v>103</v>
      </c>
      <c r="AK11" s="137">
        <f>SUMIF($K$17:$L$39,"5％",$U$17:$W$39)</f>
        <v>0</v>
      </c>
      <c r="AL11" s="137">
        <f>SUMIF($K$52:$L$80,"5％",$U$52:$W$80)</f>
        <v>0</v>
      </c>
      <c r="AM11" s="137">
        <f>SUMIF($K$93:$L$121,"5％",$U$93:$W$121)</f>
        <v>0</v>
      </c>
      <c r="AN11" s="138">
        <f t="shared" si="0"/>
        <v>0</v>
      </c>
      <c r="AO11" s="134"/>
    </row>
    <row r="12" spans="1:41" s="122" customFormat="1" ht="18.75" customHeight="1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817"/>
      <c r="R12" s="818"/>
      <c r="S12" s="815" t="s">
        <v>47</v>
      </c>
      <c r="T12" s="358"/>
      <c r="U12" s="359">
        <f>IF(Q12="10%",AN8,(IF(Q12="軽減8%",AN9,(IF(Q12="8%",AN10,(IF(Q12="5%",AN11,(IF(Q12="非課税",AN12,(IF(Q12="不課税",AN13,0)))))))))))</f>
        <v>0</v>
      </c>
      <c r="V12" s="338"/>
      <c r="W12" s="339"/>
      <c r="X12" s="14"/>
      <c r="Y12" s="14"/>
      <c r="AJ12" s="136" t="s">
        <v>104</v>
      </c>
      <c r="AK12" s="137">
        <f>SUMIF($K$17:$L$39,"非課税",$U$17:$W$39)</f>
        <v>0</v>
      </c>
      <c r="AL12" s="137">
        <f>SUMIF($K$52:$L$80,"非課税",$U$52:$W$80)</f>
        <v>0</v>
      </c>
      <c r="AM12" s="137">
        <f>SUMIF($K$93:$L$121,"非課税",$U$93:$W$121)</f>
        <v>0</v>
      </c>
      <c r="AN12" s="138">
        <f t="shared" si="0"/>
        <v>0</v>
      </c>
      <c r="AO12" s="134"/>
    </row>
    <row r="13" spans="1:41" s="122" customFormat="1" ht="18.75" customHeight="1" thickBot="1"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819"/>
      <c r="R13" s="820"/>
      <c r="S13" s="816" t="s">
        <v>47</v>
      </c>
      <c r="T13" s="345"/>
      <c r="U13" s="346">
        <f>IF(Q13="10%",AN8,(IF(Q13="軽減8%",AN9,(IF(Q13="8%",AN10,(IF(Q13="5%",AN11,(IF(Q13="非課税",AN12,(IF(Q13="不課税",AN13,0)))))))))))</f>
        <v>0</v>
      </c>
      <c r="V13" s="347"/>
      <c r="W13" s="352"/>
      <c r="X13" s="14"/>
      <c r="Y13" s="14"/>
      <c r="AJ13" s="136" t="s">
        <v>105</v>
      </c>
      <c r="AK13" s="137">
        <f>SUMIF($K$17:$L$39,"不課税",$U$17:$W$39)</f>
        <v>0</v>
      </c>
      <c r="AL13" s="137">
        <f>SUMIF($L$52:$L$80,"不課税",$W$52:$W$80)</f>
        <v>0</v>
      </c>
      <c r="AM13" s="137">
        <f>SUMIF($L$93:$L$121,"不課税",$W$93:$W$121)</f>
        <v>0</v>
      </c>
      <c r="AN13" s="138">
        <f t="shared" si="0"/>
        <v>0</v>
      </c>
      <c r="AO13" s="134"/>
    </row>
    <row r="14" spans="1:41" s="122" customFormat="1" ht="18.75" customHeight="1" thickTop="1" thickBot="1"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369" t="s">
        <v>133</v>
      </c>
      <c r="R14" s="370"/>
      <c r="S14" s="370"/>
      <c r="T14" s="371"/>
      <c r="U14" s="784">
        <f>SUM(U11:W13)</f>
        <v>0</v>
      </c>
      <c r="V14" s="785"/>
      <c r="W14" s="786"/>
      <c r="X14" s="14"/>
      <c r="Y14" s="14"/>
      <c r="Z14" s="67" t="s">
        <v>137</v>
      </c>
      <c r="AA14" s="843">
        <f>U14-U41</f>
        <v>0</v>
      </c>
      <c r="AB14" s="844"/>
      <c r="AC14" s="79" t="s">
        <v>142</v>
      </c>
      <c r="AD14" s="134"/>
      <c r="AE14" s="134"/>
      <c r="AF14" s="134"/>
      <c r="AG14" s="134"/>
    </row>
    <row r="15" spans="1:41" s="122" customFormat="1" ht="18" customHeight="1" thickBot="1">
      <c r="A15" s="139"/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29"/>
      <c r="M15" s="129"/>
      <c r="N15" s="125"/>
      <c r="O15" s="125"/>
      <c r="P15" s="125"/>
      <c r="Q15" s="126"/>
      <c r="R15" s="126"/>
      <c r="S15" s="126"/>
      <c r="T15" s="126"/>
      <c r="U15" s="126"/>
      <c r="V15" s="126"/>
      <c r="W15" s="126"/>
      <c r="X15" s="126"/>
      <c r="Y15" s="14"/>
      <c r="AA15" s="77"/>
      <c r="AB15" s="141"/>
      <c r="AC15" s="141"/>
      <c r="AD15" s="134"/>
      <c r="AE15" s="134"/>
      <c r="AF15" s="134"/>
    </row>
    <row r="16" spans="1:41" s="122" customFormat="1" ht="18.75" customHeight="1">
      <c r="A16" s="791" t="s">
        <v>65</v>
      </c>
      <c r="B16" s="792"/>
      <c r="C16" s="793" t="s">
        <v>66</v>
      </c>
      <c r="D16" s="794"/>
      <c r="E16" s="794"/>
      <c r="F16" s="794"/>
      <c r="G16" s="794"/>
      <c r="H16" s="794"/>
      <c r="I16" s="794"/>
      <c r="J16" s="794"/>
      <c r="K16" s="795" t="s">
        <v>124</v>
      </c>
      <c r="L16" s="795"/>
      <c r="M16" s="796" t="s">
        <v>58</v>
      </c>
      <c r="N16" s="797"/>
      <c r="O16" s="798"/>
      <c r="P16" s="787" t="s">
        <v>67</v>
      </c>
      <c r="Q16" s="789"/>
      <c r="R16" s="787" t="s">
        <v>68</v>
      </c>
      <c r="S16" s="788"/>
      <c r="T16" s="789"/>
      <c r="U16" s="787" t="s">
        <v>60</v>
      </c>
      <c r="V16" s="788"/>
      <c r="W16" s="790"/>
      <c r="X16" s="50"/>
      <c r="Y16" s="126"/>
      <c r="AA16" s="232"/>
      <c r="AB16" s="232"/>
      <c r="AC16" s="232"/>
      <c r="AF16" s="134"/>
    </row>
    <row r="17" spans="1:32" s="122" customFormat="1" ht="18.75" customHeight="1">
      <c r="A17" s="776"/>
      <c r="B17" s="777"/>
      <c r="C17" s="778"/>
      <c r="D17" s="778"/>
      <c r="E17" s="778"/>
      <c r="F17" s="778"/>
      <c r="G17" s="778"/>
      <c r="H17" s="778"/>
      <c r="I17" s="778"/>
      <c r="J17" s="778"/>
      <c r="K17" s="779"/>
      <c r="L17" s="779"/>
      <c r="M17" s="780"/>
      <c r="N17" s="780"/>
      <c r="O17" s="780"/>
      <c r="P17" s="783"/>
      <c r="Q17" s="783"/>
      <c r="R17" s="780"/>
      <c r="S17" s="780"/>
      <c r="T17" s="780"/>
      <c r="U17" s="781">
        <f>INT(M17*R17)</f>
        <v>0</v>
      </c>
      <c r="V17" s="781"/>
      <c r="W17" s="782"/>
      <c r="X17" s="48"/>
      <c r="Y17" s="50"/>
      <c r="AA17" s="232"/>
      <c r="AB17" s="232"/>
      <c r="AC17" s="142"/>
      <c r="AF17" s="134"/>
    </row>
    <row r="18" spans="1:32" s="122" customFormat="1" ht="18.75" customHeight="1">
      <c r="A18" s="776"/>
      <c r="B18" s="777"/>
      <c r="C18" s="778"/>
      <c r="D18" s="778"/>
      <c r="E18" s="778"/>
      <c r="F18" s="778"/>
      <c r="G18" s="778"/>
      <c r="H18" s="778"/>
      <c r="I18" s="778"/>
      <c r="J18" s="778"/>
      <c r="K18" s="779"/>
      <c r="L18" s="779"/>
      <c r="M18" s="780"/>
      <c r="N18" s="780"/>
      <c r="O18" s="780"/>
      <c r="P18" s="841"/>
      <c r="Q18" s="842"/>
      <c r="R18" s="780"/>
      <c r="S18" s="780"/>
      <c r="T18" s="780"/>
      <c r="U18" s="781">
        <f t="shared" ref="U18:U22" si="1">INT(M18*R18)</f>
        <v>0</v>
      </c>
      <c r="V18" s="781"/>
      <c r="W18" s="782"/>
      <c r="X18" s="48"/>
      <c r="Y18" s="48"/>
      <c r="AF18" s="134"/>
    </row>
    <row r="19" spans="1:32" s="122" customFormat="1" ht="18.75" customHeight="1">
      <c r="A19" s="776"/>
      <c r="B19" s="777"/>
      <c r="C19" s="778"/>
      <c r="D19" s="778"/>
      <c r="E19" s="778"/>
      <c r="F19" s="778"/>
      <c r="G19" s="778"/>
      <c r="H19" s="778"/>
      <c r="I19" s="778"/>
      <c r="J19" s="778"/>
      <c r="K19" s="779"/>
      <c r="L19" s="779"/>
      <c r="M19" s="780"/>
      <c r="N19" s="780"/>
      <c r="O19" s="780"/>
      <c r="P19" s="783"/>
      <c r="Q19" s="783"/>
      <c r="R19" s="780"/>
      <c r="S19" s="780"/>
      <c r="T19" s="780"/>
      <c r="U19" s="781">
        <f t="shared" si="1"/>
        <v>0</v>
      </c>
      <c r="V19" s="781"/>
      <c r="W19" s="782"/>
      <c r="X19" s="48"/>
      <c r="Y19" s="48"/>
      <c r="AF19" s="134"/>
    </row>
    <row r="20" spans="1:32" s="122" customFormat="1" ht="18.75" customHeight="1">
      <c r="A20" s="776"/>
      <c r="B20" s="777"/>
      <c r="C20" s="778"/>
      <c r="D20" s="778"/>
      <c r="E20" s="778"/>
      <c r="F20" s="778"/>
      <c r="G20" s="778"/>
      <c r="H20" s="778"/>
      <c r="I20" s="778"/>
      <c r="J20" s="778"/>
      <c r="K20" s="779"/>
      <c r="L20" s="779"/>
      <c r="M20" s="780"/>
      <c r="N20" s="780"/>
      <c r="O20" s="780"/>
      <c r="P20" s="783"/>
      <c r="Q20" s="783"/>
      <c r="R20" s="780"/>
      <c r="S20" s="780"/>
      <c r="T20" s="780"/>
      <c r="U20" s="781">
        <f t="shared" si="1"/>
        <v>0</v>
      </c>
      <c r="V20" s="781"/>
      <c r="W20" s="782"/>
      <c r="X20" s="48"/>
      <c r="Y20" s="48"/>
    </row>
    <row r="21" spans="1:32" s="122" customFormat="1" ht="18.75" customHeight="1">
      <c r="A21" s="776"/>
      <c r="B21" s="777"/>
      <c r="C21" s="778"/>
      <c r="D21" s="778"/>
      <c r="E21" s="778"/>
      <c r="F21" s="778"/>
      <c r="G21" s="778"/>
      <c r="H21" s="778"/>
      <c r="I21" s="778"/>
      <c r="J21" s="778"/>
      <c r="K21" s="779"/>
      <c r="L21" s="779"/>
      <c r="M21" s="780"/>
      <c r="N21" s="780"/>
      <c r="O21" s="780"/>
      <c r="P21" s="783"/>
      <c r="Q21" s="783"/>
      <c r="R21" s="780"/>
      <c r="S21" s="780"/>
      <c r="T21" s="780"/>
      <c r="U21" s="781">
        <f t="shared" si="1"/>
        <v>0</v>
      </c>
      <c r="V21" s="781"/>
      <c r="W21" s="782"/>
      <c r="X21" s="48"/>
      <c r="Y21" s="48"/>
    </row>
    <row r="22" spans="1:32" s="122" customFormat="1" ht="18.75" customHeight="1">
      <c r="A22" s="776"/>
      <c r="B22" s="777"/>
      <c r="C22" s="778"/>
      <c r="D22" s="778"/>
      <c r="E22" s="778"/>
      <c r="F22" s="778"/>
      <c r="G22" s="778"/>
      <c r="H22" s="778"/>
      <c r="I22" s="778"/>
      <c r="J22" s="778"/>
      <c r="K22" s="779"/>
      <c r="L22" s="779"/>
      <c r="M22" s="780"/>
      <c r="N22" s="780"/>
      <c r="O22" s="780"/>
      <c r="P22" s="783"/>
      <c r="Q22" s="783"/>
      <c r="R22" s="780"/>
      <c r="S22" s="780"/>
      <c r="T22" s="780"/>
      <c r="U22" s="781">
        <f t="shared" si="1"/>
        <v>0</v>
      </c>
      <c r="V22" s="781"/>
      <c r="W22" s="782"/>
      <c r="X22" s="48"/>
      <c r="Y22" s="48"/>
    </row>
    <row r="23" spans="1:32" s="122" customFormat="1" ht="18.75" customHeight="1">
      <c r="A23" s="776"/>
      <c r="B23" s="777"/>
      <c r="C23" s="778"/>
      <c r="D23" s="778"/>
      <c r="E23" s="778"/>
      <c r="F23" s="778"/>
      <c r="G23" s="778"/>
      <c r="H23" s="778"/>
      <c r="I23" s="778"/>
      <c r="J23" s="778"/>
      <c r="K23" s="779"/>
      <c r="L23" s="779"/>
      <c r="M23" s="780"/>
      <c r="N23" s="780"/>
      <c r="O23" s="780"/>
      <c r="P23" s="783"/>
      <c r="Q23" s="783"/>
      <c r="R23" s="780"/>
      <c r="S23" s="780"/>
      <c r="T23" s="780"/>
      <c r="U23" s="781">
        <f t="shared" ref="U23:U39" si="2">INT(M23*R23)</f>
        <v>0</v>
      </c>
      <c r="V23" s="781"/>
      <c r="W23" s="782"/>
      <c r="X23" s="48"/>
      <c r="Y23" s="48"/>
      <c r="Z23" s="204"/>
    </row>
    <row r="24" spans="1:32" s="122" customFormat="1" ht="18.75" customHeight="1">
      <c r="A24" s="776"/>
      <c r="B24" s="777"/>
      <c r="C24" s="778"/>
      <c r="D24" s="778"/>
      <c r="E24" s="778"/>
      <c r="F24" s="778"/>
      <c r="G24" s="778"/>
      <c r="H24" s="778"/>
      <c r="I24" s="778"/>
      <c r="J24" s="778"/>
      <c r="K24" s="779"/>
      <c r="L24" s="779"/>
      <c r="M24" s="780"/>
      <c r="N24" s="780"/>
      <c r="O24" s="780"/>
      <c r="P24" s="783"/>
      <c r="Q24" s="783"/>
      <c r="R24" s="780"/>
      <c r="S24" s="780"/>
      <c r="T24" s="780"/>
      <c r="U24" s="781">
        <f t="shared" si="2"/>
        <v>0</v>
      </c>
      <c r="V24" s="781"/>
      <c r="W24" s="782"/>
      <c r="X24" s="48"/>
      <c r="Y24" s="48"/>
    </row>
    <row r="25" spans="1:32" s="122" customFormat="1" ht="18.75" customHeight="1">
      <c r="A25" s="776"/>
      <c r="B25" s="777"/>
      <c r="C25" s="778"/>
      <c r="D25" s="778"/>
      <c r="E25" s="778"/>
      <c r="F25" s="778"/>
      <c r="G25" s="778"/>
      <c r="H25" s="778"/>
      <c r="I25" s="778"/>
      <c r="J25" s="778"/>
      <c r="K25" s="779"/>
      <c r="L25" s="779"/>
      <c r="M25" s="780"/>
      <c r="N25" s="780"/>
      <c r="O25" s="780"/>
      <c r="P25" s="783"/>
      <c r="Q25" s="783"/>
      <c r="R25" s="780"/>
      <c r="S25" s="780"/>
      <c r="T25" s="780"/>
      <c r="U25" s="781">
        <f t="shared" si="2"/>
        <v>0</v>
      </c>
      <c r="V25" s="781"/>
      <c r="W25" s="782"/>
      <c r="X25" s="48"/>
      <c r="Y25" s="48"/>
      <c r="Z25" s="204"/>
    </row>
    <row r="26" spans="1:32" s="122" customFormat="1" ht="18.75" customHeight="1">
      <c r="A26" s="776"/>
      <c r="B26" s="777"/>
      <c r="C26" s="778"/>
      <c r="D26" s="778"/>
      <c r="E26" s="778"/>
      <c r="F26" s="778"/>
      <c r="G26" s="778"/>
      <c r="H26" s="778"/>
      <c r="I26" s="778"/>
      <c r="J26" s="778"/>
      <c r="K26" s="779"/>
      <c r="L26" s="779"/>
      <c r="M26" s="780"/>
      <c r="N26" s="780"/>
      <c r="O26" s="780"/>
      <c r="P26" s="783"/>
      <c r="Q26" s="783"/>
      <c r="R26" s="780"/>
      <c r="S26" s="780"/>
      <c r="T26" s="780"/>
      <c r="U26" s="781">
        <f t="shared" si="2"/>
        <v>0</v>
      </c>
      <c r="V26" s="781"/>
      <c r="W26" s="782"/>
      <c r="X26" s="48"/>
      <c r="Y26" s="48"/>
    </row>
    <row r="27" spans="1:32" s="122" customFormat="1" ht="18.75" customHeight="1">
      <c r="A27" s="776"/>
      <c r="B27" s="777"/>
      <c r="C27" s="778"/>
      <c r="D27" s="778"/>
      <c r="E27" s="778"/>
      <c r="F27" s="778"/>
      <c r="G27" s="778"/>
      <c r="H27" s="778"/>
      <c r="I27" s="778"/>
      <c r="J27" s="778"/>
      <c r="K27" s="779"/>
      <c r="L27" s="779"/>
      <c r="M27" s="780"/>
      <c r="N27" s="780"/>
      <c r="O27" s="780"/>
      <c r="P27" s="783"/>
      <c r="Q27" s="783"/>
      <c r="R27" s="780"/>
      <c r="S27" s="780"/>
      <c r="T27" s="780"/>
      <c r="U27" s="781">
        <f t="shared" si="2"/>
        <v>0</v>
      </c>
      <c r="V27" s="781"/>
      <c r="W27" s="782"/>
      <c r="X27" s="48"/>
      <c r="Y27" s="48"/>
    </row>
    <row r="28" spans="1:32" s="122" customFormat="1" ht="18.75" customHeight="1">
      <c r="A28" s="776"/>
      <c r="B28" s="777"/>
      <c r="C28" s="778"/>
      <c r="D28" s="778"/>
      <c r="E28" s="778"/>
      <c r="F28" s="778"/>
      <c r="G28" s="778"/>
      <c r="H28" s="778"/>
      <c r="I28" s="778"/>
      <c r="J28" s="778"/>
      <c r="K28" s="779"/>
      <c r="L28" s="779"/>
      <c r="M28" s="780"/>
      <c r="N28" s="780"/>
      <c r="O28" s="780"/>
      <c r="P28" s="783"/>
      <c r="Q28" s="783"/>
      <c r="R28" s="780"/>
      <c r="S28" s="780"/>
      <c r="T28" s="780"/>
      <c r="U28" s="781">
        <f t="shared" si="2"/>
        <v>0</v>
      </c>
      <c r="V28" s="781"/>
      <c r="W28" s="782"/>
      <c r="X28" s="48"/>
      <c r="Y28" s="48"/>
    </row>
    <row r="29" spans="1:32" s="122" customFormat="1" ht="18.75" customHeight="1">
      <c r="A29" s="776"/>
      <c r="B29" s="777"/>
      <c r="C29" s="778"/>
      <c r="D29" s="778"/>
      <c r="E29" s="778"/>
      <c r="F29" s="778"/>
      <c r="G29" s="778"/>
      <c r="H29" s="778"/>
      <c r="I29" s="778"/>
      <c r="J29" s="778"/>
      <c r="K29" s="779"/>
      <c r="L29" s="779"/>
      <c r="M29" s="780"/>
      <c r="N29" s="780"/>
      <c r="O29" s="780"/>
      <c r="P29" s="783"/>
      <c r="Q29" s="783"/>
      <c r="R29" s="780"/>
      <c r="S29" s="780"/>
      <c r="T29" s="780"/>
      <c r="U29" s="781">
        <f t="shared" si="2"/>
        <v>0</v>
      </c>
      <c r="V29" s="781"/>
      <c r="W29" s="782"/>
      <c r="X29" s="48"/>
      <c r="Y29" s="48"/>
    </row>
    <row r="30" spans="1:32" s="122" customFormat="1" ht="18.75" customHeight="1">
      <c r="A30" s="776"/>
      <c r="B30" s="777"/>
      <c r="C30" s="778"/>
      <c r="D30" s="778"/>
      <c r="E30" s="778"/>
      <c r="F30" s="778"/>
      <c r="G30" s="778"/>
      <c r="H30" s="778"/>
      <c r="I30" s="778"/>
      <c r="J30" s="778"/>
      <c r="K30" s="779"/>
      <c r="L30" s="779"/>
      <c r="M30" s="780"/>
      <c r="N30" s="780"/>
      <c r="O30" s="780"/>
      <c r="P30" s="783"/>
      <c r="Q30" s="783"/>
      <c r="R30" s="780"/>
      <c r="S30" s="780"/>
      <c r="T30" s="780"/>
      <c r="U30" s="781">
        <f t="shared" si="2"/>
        <v>0</v>
      </c>
      <c r="V30" s="781"/>
      <c r="W30" s="782"/>
      <c r="X30" s="48"/>
      <c r="Y30" s="48"/>
    </row>
    <row r="31" spans="1:32" s="122" customFormat="1" ht="18.75" customHeight="1">
      <c r="A31" s="776"/>
      <c r="B31" s="777"/>
      <c r="C31" s="778"/>
      <c r="D31" s="778"/>
      <c r="E31" s="778"/>
      <c r="F31" s="778"/>
      <c r="G31" s="778"/>
      <c r="H31" s="778"/>
      <c r="I31" s="778"/>
      <c r="J31" s="778"/>
      <c r="K31" s="779"/>
      <c r="L31" s="779"/>
      <c r="M31" s="780"/>
      <c r="N31" s="780"/>
      <c r="O31" s="780"/>
      <c r="P31" s="783"/>
      <c r="Q31" s="783"/>
      <c r="R31" s="780"/>
      <c r="S31" s="780"/>
      <c r="T31" s="780"/>
      <c r="U31" s="781">
        <f t="shared" si="2"/>
        <v>0</v>
      </c>
      <c r="V31" s="781"/>
      <c r="W31" s="782"/>
      <c r="X31" s="48"/>
      <c r="Y31" s="48"/>
    </row>
    <row r="32" spans="1:32" s="122" customFormat="1" ht="18.75" customHeight="1">
      <c r="A32" s="776"/>
      <c r="B32" s="777"/>
      <c r="C32" s="778"/>
      <c r="D32" s="778"/>
      <c r="E32" s="778"/>
      <c r="F32" s="778"/>
      <c r="G32" s="778"/>
      <c r="H32" s="778"/>
      <c r="I32" s="778"/>
      <c r="J32" s="778"/>
      <c r="K32" s="779"/>
      <c r="L32" s="779"/>
      <c r="M32" s="780"/>
      <c r="N32" s="780"/>
      <c r="O32" s="780"/>
      <c r="P32" s="783"/>
      <c r="Q32" s="783"/>
      <c r="R32" s="780"/>
      <c r="S32" s="780"/>
      <c r="T32" s="780"/>
      <c r="U32" s="781">
        <f t="shared" si="2"/>
        <v>0</v>
      </c>
      <c r="V32" s="781"/>
      <c r="W32" s="782"/>
      <c r="X32" s="48"/>
      <c r="Y32" s="48"/>
    </row>
    <row r="33" spans="1:25" s="122" customFormat="1" ht="18.75" customHeight="1">
      <c r="A33" s="776"/>
      <c r="B33" s="777"/>
      <c r="C33" s="778"/>
      <c r="D33" s="778"/>
      <c r="E33" s="778"/>
      <c r="F33" s="778"/>
      <c r="G33" s="778"/>
      <c r="H33" s="778"/>
      <c r="I33" s="778"/>
      <c r="J33" s="778"/>
      <c r="K33" s="779"/>
      <c r="L33" s="779"/>
      <c r="M33" s="780"/>
      <c r="N33" s="780"/>
      <c r="O33" s="780"/>
      <c r="P33" s="783"/>
      <c r="Q33" s="783"/>
      <c r="R33" s="780"/>
      <c r="S33" s="780"/>
      <c r="T33" s="780"/>
      <c r="U33" s="781">
        <f t="shared" si="2"/>
        <v>0</v>
      </c>
      <c r="V33" s="781"/>
      <c r="W33" s="782"/>
      <c r="X33" s="48"/>
      <c r="Y33" s="48"/>
    </row>
    <row r="34" spans="1:25" s="122" customFormat="1" ht="18.75" customHeight="1">
      <c r="A34" s="776"/>
      <c r="B34" s="777"/>
      <c r="C34" s="778"/>
      <c r="D34" s="778"/>
      <c r="E34" s="778"/>
      <c r="F34" s="778"/>
      <c r="G34" s="778"/>
      <c r="H34" s="778"/>
      <c r="I34" s="778"/>
      <c r="J34" s="778"/>
      <c r="K34" s="779"/>
      <c r="L34" s="779"/>
      <c r="M34" s="780"/>
      <c r="N34" s="780"/>
      <c r="O34" s="780"/>
      <c r="P34" s="783"/>
      <c r="Q34" s="783"/>
      <c r="R34" s="780"/>
      <c r="S34" s="780"/>
      <c r="T34" s="780"/>
      <c r="U34" s="781">
        <f t="shared" ref="U34" si="3">INT(M34*R34)</f>
        <v>0</v>
      </c>
      <c r="V34" s="781"/>
      <c r="W34" s="782"/>
      <c r="X34" s="48"/>
      <c r="Y34" s="48"/>
    </row>
    <row r="35" spans="1:25" s="122" customFormat="1" ht="18.75" customHeight="1">
      <c r="A35" s="776"/>
      <c r="B35" s="777"/>
      <c r="C35" s="778"/>
      <c r="D35" s="778"/>
      <c r="E35" s="778"/>
      <c r="F35" s="778"/>
      <c r="G35" s="778"/>
      <c r="H35" s="778"/>
      <c r="I35" s="778"/>
      <c r="J35" s="778"/>
      <c r="K35" s="779"/>
      <c r="L35" s="779"/>
      <c r="M35" s="780"/>
      <c r="N35" s="780"/>
      <c r="O35" s="780"/>
      <c r="P35" s="783"/>
      <c r="Q35" s="783"/>
      <c r="R35" s="780"/>
      <c r="S35" s="780"/>
      <c r="T35" s="780"/>
      <c r="U35" s="781">
        <f t="shared" si="2"/>
        <v>0</v>
      </c>
      <c r="V35" s="781"/>
      <c r="W35" s="782"/>
      <c r="X35" s="48"/>
      <c r="Y35" s="48"/>
    </row>
    <row r="36" spans="1:25" s="122" customFormat="1" ht="18.75" customHeight="1">
      <c r="A36" s="776"/>
      <c r="B36" s="777"/>
      <c r="C36" s="778"/>
      <c r="D36" s="778"/>
      <c r="E36" s="778"/>
      <c r="F36" s="778"/>
      <c r="G36" s="778"/>
      <c r="H36" s="778"/>
      <c r="I36" s="778"/>
      <c r="J36" s="778"/>
      <c r="K36" s="779"/>
      <c r="L36" s="779"/>
      <c r="M36" s="780"/>
      <c r="N36" s="780"/>
      <c r="O36" s="780"/>
      <c r="P36" s="783"/>
      <c r="Q36" s="783"/>
      <c r="R36" s="780"/>
      <c r="S36" s="780"/>
      <c r="T36" s="780"/>
      <c r="U36" s="781">
        <f t="shared" ref="U36" si="4">INT(M36*R36)</f>
        <v>0</v>
      </c>
      <c r="V36" s="781"/>
      <c r="W36" s="782"/>
      <c r="X36" s="48"/>
      <c r="Y36" s="48"/>
    </row>
    <row r="37" spans="1:25" s="122" customFormat="1" ht="18.75" customHeight="1">
      <c r="A37" s="776"/>
      <c r="B37" s="777"/>
      <c r="C37" s="778"/>
      <c r="D37" s="778"/>
      <c r="E37" s="778"/>
      <c r="F37" s="778"/>
      <c r="G37" s="778"/>
      <c r="H37" s="778"/>
      <c r="I37" s="778"/>
      <c r="J37" s="778"/>
      <c r="K37" s="779"/>
      <c r="L37" s="779"/>
      <c r="M37" s="780"/>
      <c r="N37" s="780"/>
      <c r="O37" s="780"/>
      <c r="P37" s="783"/>
      <c r="Q37" s="783"/>
      <c r="R37" s="780"/>
      <c r="S37" s="780"/>
      <c r="T37" s="780"/>
      <c r="U37" s="781">
        <f t="shared" si="2"/>
        <v>0</v>
      </c>
      <c r="V37" s="781"/>
      <c r="W37" s="782"/>
      <c r="X37" s="48"/>
      <c r="Y37" s="48"/>
    </row>
    <row r="38" spans="1:25" s="122" customFormat="1" ht="18.75" customHeight="1">
      <c r="A38" s="776"/>
      <c r="B38" s="777"/>
      <c r="C38" s="778"/>
      <c r="D38" s="778"/>
      <c r="E38" s="778"/>
      <c r="F38" s="778"/>
      <c r="G38" s="778"/>
      <c r="H38" s="778"/>
      <c r="I38" s="778"/>
      <c r="J38" s="778"/>
      <c r="K38" s="779"/>
      <c r="L38" s="779"/>
      <c r="M38" s="780"/>
      <c r="N38" s="780"/>
      <c r="O38" s="780"/>
      <c r="P38" s="783"/>
      <c r="Q38" s="783"/>
      <c r="R38" s="780"/>
      <c r="S38" s="780"/>
      <c r="T38" s="780"/>
      <c r="U38" s="781">
        <f t="shared" si="2"/>
        <v>0</v>
      </c>
      <c r="V38" s="781"/>
      <c r="W38" s="782"/>
      <c r="X38" s="48"/>
      <c r="Y38" s="48"/>
    </row>
    <row r="39" spans="1:25" s="122" customFormat="1" ht="18.75" customHeight="1" thickBot="1">
      <c r="A39" s="776"/>
      <c r="B39" s="777"/>
      <c r="C39" s="778"/>
      <c r="D39" s="778"/>
      <c r="E39" s="778"/>
      <c r="F39" s="778"/>
      <c r="G39" s="778"/>
      <c r="H39" s="778"/>
      <c r="I39" s="778"/>
      <c r="J39" s="778"/>
      <c r="K39" s="779"/>
      <c r="L39" s="779"/>
      <c r="M39" s="780"/>
      <c r="N39" s="780"/>
      <c r="O39" s="780"/>
      <c r="P39" s="783"/>
      <c r="Q39" s="783"/>
      <c r="R39" s="780"/>
      <c r="S39" s="780"/>
      <c r="T39" s="780"/>
      <c r="U39" s="781">
        <f t="shared" si="2"/>
        <v>0</v>
      </c>
      <c r="V39" s="781"/>
      <c r="W39" s="782"/>
      <c r="X39" s="48"/>
      <c r="Y39" s="48"/>
    </row>
    <row r="40" spans="1:25" s="122" customFormat="1" ht="18.75" customHeight="1">
      <c r="A40" s="822" t="s">
        <v>63</v>
      </c>
      <c r="B40" s="822"/>
      <c r="C40" s="822"/>
      <c r="D40" s="822"/>
      <c r="E40" s="822"/>
      <c r="F40" s="822"/>
      <c r="G40" s="822"/>
      <c r="H40" s="822"/>
      <c r="I40" s="822"/>
      <c r="J40" s="822"/>
      <c r="K40" s="822"/>
      <c r="L40" s="822"/>
      <c r="M40" s="822"/>
      <c r="N40" s="822"/>
      <c r="O40" s="822"/>
      <c r="P40" s="822"/>
      <c r="Q40" s="822"/>
      <c r="R40" s="812" t="s">
        <v>61</v>
      </c>
      <c r="S40" s="813"/>
      <c r="T40" s="814"/>
      <c r="U40" s="800">
        <f>SUM(U17:W39)</f>
        <v>0</v>
      </c>
      <c r="V40" s="801"/>
      <c r="W40" s="802"/>
      <c r="X40" s="48"/>
      <c r="Y40" s="48"/>
    </row>
    <row r="41" spans="1:25" s="122" customFormat="1" ht="18.75" customHeight="1" thickBo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4"/>
      <c r="R41" s="806" t="s">
        <v>125</v>
      </c>
      <c r="S41" s="807"/>
      <c r="T41" s="808"/>
      <c r="U41" s="803">
        <f>U40+U81+U122</f>
        <v>0</v>
      </c>
      <c r="V41" s="804"/>
      <c r="W41" s="805"/>
      <c r="X41" s="48"/>
      <c r="Y41" s="48"/>
    </row>
    <row r="42" spans="1:25" s="122" customFormat="1" ht="18" customHeight="1">
      <c r="A42" s="835" t="s">
        <v>134</v>
      </c>
      <c r="B42" s="835"/>
      <c r="C42" s="835"/>
      <c r="D42" s="835"/>
      <c r="E42" s="835"/>
      <c r="F42" s="835"/>
      <c r="G42" s="835"/>
      <c r="H42" s="835"/>
      <c r="I42" s="835"/>
      <c r="J42" s="835"/>
      <c r="K42" s="835"/>
      <c r="L42" s="835"/>
      <c r="M42" s="835"/>
      <c r="N42" s="835"/>
      <c r="O42" s="835"/>
      <c r="P42" s="835"/>
      <c r="Q42" s="835"/>
      <c r="R42" s="835"/>
      <c r="S42" s="835"/>
      <c r="T42" s="835"/>
      <c r="U42" s="835"/>
      <c r="V42" s="835"/>
      <c r="W42" s="835"/>
      <c r="X42" s="121"/>
      <c r="Y42" s="48"/>
    </row>
    <row r="43" spans="1:25" s="122" customFormat="1" ht="18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839" t="s">
        <v>123</v>
      </c>
      <c r="W43" s="839"/>
      <c r="X43" s="123"/>
      <c r="Y43" s="121"/>
    </row>
    <row r="44" spans="1:25" s="122" customFormat="1" ht="6" customHeight="1">
      <c r="A44" s="836"/>
      <c r="B44" s="836"/>
      <c r="C44" s="836"/>
      <c r="D44" s="836"/>
      <c r="E44" s="836"/>
      <c r="F44" s="836"/>
      <c r="G44" s="836"/>
      <c r="H44" s="836"/>
      <c r="I44" s="836"/>
      <c r="J44" s="836"/>
      <c r="K44" s="836"/>
      <c r="L44" s="836"/>
      <c r="M44" s="124"/>
      <c r="N44" s="125"/>
      <c r="O44" s="125"/>
      <c r="P44" s="125"/>
      <c r="Q44" s="126"/>
      <c r="R44" s="126"/>
      <c r="S44" s="126"/>
      <c r="T44" s="838"/>
      <c r="U44" s="838"/>
      <c r="V44" s="838"/>
      <c r="W44" s="838"/>
      <c r="X44" s="145"/>
      <c r="Y44" s="123"/>
    </row>
    <row r="45" spans="1:25" s="122" customFormat="1" ht="18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25"/>
      <c r="P45" s="125"/>
      <c r="Q45" s="126"/>
      <c r="R45" s="126"/>
      <c r="S45" s="126"/>
      <c r="T45" s="838">
        <f>T4</f>
        <v>0</v>
      </c>
      <c r="U45" s="838"/>
      <c r="V45" s="838"/>
      <c r="W45" s="838"/>
      <c r="X45" s="145"/>
      <c r="Y45" s="123"/>
    </row>
    <row r="46" spans="1:25" s="122" customFormat="1" ht="18" customHeight="1">
      <c r="A46" s="811"/>
      <c r="B46" s="811"/>
      <c r="C46" s="811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5"/>
      <c r="O46" s="125"/>
      <c r="P46" s="125"/>
      <c r="Q46" s="126"/>
      <c r="R46" s="126"/>
      <c r="S46" s="126"/>
      <c r="T46" s="64"/>
      <c r="U46" s="64"/>
      <c r="V46" s="64"/>
      <c r="W46" s="64"/>
      <c r="X46" s="64"/>
      <c r="Y46" s="145"/>
    </row>
    <row r="47" spans="1:25" s="122" customFormat="1" ht="18" customHeight="1">
      <c r="A47" s="774" t="s">
        <v>50</v>
      </c>
      <c r="B47" s="774"/>
      <c r="C47" s="774"/>
      <c r="D47" s="775">
        <f>D6</f>
        <v>0</v>
      </c>
      <c r="E47" s="775"/>
      <c r="F47" s="775"/>
      <c r="G47" s="775"/>
      <c r="H47" s="129"/>
      <c r="I47" s="129"/>
      <c r="J47" s="129"/>
      <c r="K47" s="129"/>
      <c r="L47" s="129"/>
      <c r="M47" s="129"/>
      <c r="N47" s="64" t="s">
        <v>99</v>
      </c>
      <c r="O47" s="130"/>
      <c r="P47" s="130"/>
      <c r="Q47" s="840">
        <f>IF($Q$6="","",$Q$6)</f>
        <v>0</v>
      </c>
      <c r="R47" s="840"/>
      <c r="S47" s="840"/>
      <c r="T47" s="840"/>
      <c r="U47" s="840"/>
      <c r="V47" s="840"/>
      <c r="W47" s="840"/>
      <c r="X47" s="146"/>
      <c r="Y47" s="64"/>
    </row>
    <row r="48" spans="1:25" s="122" customFormat="1" ht="18" customHeight="1">
      <c r="A48" s="131"/>
      <c r="B48" s="131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2"/>
      <c r="O48" s="132"/>
      <c r="P48" s="132"/>
      <c r="Q48" s="809">
        <f>IF($Q$7="","",$Q$7)</f>
        <v>0</v>
      </c>
      <c r="R48" s="809"/>
      <c r="S48" s="809"/>
      <c r="T48" s="809"/>
      <c r="U48" s="809"/>
      <c r="V48" s="809"/>
      <c r="W48" s="809"/>
      <c r="X48" s="126"/>
      <c r="Y48" s="146"/>
    </row>
    <row r="49" spans="1:25" s="122" customFormat="1" ht="18" customHeight="1">
      <c r="A49" s="774" t="s">
        <v>51</v>
      </c>
      <c r="B49" s="774"/>
      <c r="C49" s="774"/>
      <c r="D49" s="775">
        <f>D8</f>
        <v>0</v>
      </c>
      <c r="E49" s="775"/>
      <c r="F49" s="775"/>
      <c r="G49" s="775"/>
      <c r="H49" s="775"/>
      <c r="I49" s="775"/>
      <c r="J49" s="775"/>
      <c r="K49" s="775"/>
      <c r="L49" s="775"/>
      <c r="M49" s="775"/>
      <c r="N49" s="132"/>
      <c r="O49" s="132"/>
      <c r="P49" s="132"/>
      <c r="Q49" s="810">
        <f>IF($Q$8="","",$Q$8)</f>
        <v>0</v>
      </c>
      <c r="R49" s="810"/>
      <c r="S49" s="810"/>
      <c r="T49" s="810"/>
      <c r="U49" s="810"/>
      <c r="V49" s="810"/>
      <c r="W49" s="810"/>
      <c r="X49" s="126"/>
      <c r="Y49" s="126"/>
    </row>
    <row r="50" spans="1:25" s="122" customFormat="1" ht="18" customHeight="1" thickBot="1">
      <c r="A50" s="147"/>
      <c r="B50" s="147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25"/>
      <c r="O50" s="125"/>
      <c r="P50" s="125"/>
      <c r="Q50" s="126"/>
      <c r="R50" s="126"/>
      <c r="S50" s="126"/>
      <c r="T50" s="126"/>
      <c r="U50" s="126"/>
      <c r="V50" s="126"/>
      <c r="W50" s="126"/>
      <c r="X50" s="126"/>
      <c r="Y50" s="126"/>
    </row>
    <row r="51" spans="1:25" s="122" customFormat="1" ht="18.75" customHeight="1">
      <c r="A51" s="824" t="s">
        <v>65</v>
      </c>
      <c r="B51" s="825"/>
      <c r="C51" s="826" t="s">
        <v>66</v>
      </c>
      <c r="D51" s="827"/>
      <c r="E51" s="827"/>
      <c r="F51" s="827"/>
      <c r="G51" s="827"/>
      <c r="H51" s="827"/>
      <c r="I51" s="827"/>
      <c r="J51" s="827"/>
      <c r="K51" s="828" t="s">
        <v>124</v>
      </c>
      <c r="L51" s="828"/>
      <c r="M51" s="829" t="s">
        <v>58</v>
      </c>
      <c r="N51" s="830"/>
      <c r="O51" s="831"/>
      <c r="P51" s="832" t="s">
        <v>67</v>
      </c>
      <c r="Q51" s="833"/>
      <c r="R51" s="832" t="s">
        <v>68</v>
      </c>
      <c r="S51" s="834"/>
      <c r="T51" s="833"/>
      <c r="U51" s="787" t="s">
        <v>60</v>
      </c>
      <c r="V51" s="788"/>
      <c r="W51" s="790"/>
      <c r="X51" s="50"/>
      <c r="Y51" s="126"/>
    </row>
    <row r="52" spans="1:25" s="122" customFormat="1" ht="18.75" customHeight="1">
      <c r="A52" s="776"/>
      <c r="B52" s="777"/>
      <c r="C52" s="778"/>
      <c r="D52" s="778"/>
      <c r="E52" s="778"/>
      <c r="F52" s="778"/>
      <c r="G52" s="778"/>
      <c r="H52" s="778"/>
      <c r="I52" s="778"/>
      <c r="J52" s="778"/>
      <c r="K52" s="779"/>
      <c r="L52" s="779"/>
      <c r="M52" s="780"/>
      <c r="N52" s="780"/>
      <c r="O52" s="780"/>
      <c r="P52" s="783"/>
      <c r="Q52" s="783"/>
      <c r="R52" s="780"/>
      <c r="S52" s="780"/>
      <c r="T52" s="780"/>
      <c r="U52" s="781">
        <f t="shared" ref="U52:U80" si="5">INT(M52*R52)</f>
        <v>0</v>
      </c>
      <c r="V52" s="781"/>
      <c r="W52" s="782"/>
      <c r="X52" s="48"/>
      <c r="Y52" s="50"/>
    </row>
    <row r="53" spans="1:25" s="122" customFormat="1" ht="18.75" customHeight="1">
      <c r="A53" s="776"/>
      <c r="B53" s="777"/>
      <c r="C53" s="778"/>
      <c r="D53" s="778"/>
      <c r="E53" s="778"/>
      <c r="F53" s="778"/>
      <c r="G53" s="778"/>
      <c r="H53" s="778"/>
      <c r="I53" s="778"/>
      <c r="J53" s="778"/>
      <c r="K53" s="779"/>
      <c r="L53" s="779"/>
      <c r="M53" s="780"/>
      <c r="N53" s="780"/>
      <c r="O53" s="780"/>
      <c r="P53" s="783"/>
      <c r="Q53" s="783"/>
      <c r="R53" s="780"/>
      <c r="S53" s="780"/>
      <c r="T53" s="780"/>
      <c r="U53" s="781">
        <f t="shared" si="5"/>
        <v>0</v>
      </c>
      <c r="V53" s="781"/>
      <c r="W53" s="782"/>
      <c r="X53" s="48"/>
      <c r="Y53" s="48"/>
    </row>
    <row r="54" spans="1:25" s="122" customFormat="1" ht="18.75" customHeight="1">
      <c r="A54" s="776"/>
      <c r="B54" s="777"/>
      <c r="C54" s="778"/>
      <c r="D54" s="778"/>
      <c r="E54" s="778"/>
      <c r="F54" s="778"/>
      <c r="G54" s="778"/>
      <c r="H54" s="778"/>
      <c r="I54" s="778"/>
      <c r="J54" s="778"/>
      <c r="K54" s="779"/>
      <c r="L54" s="779"/>
      <c r="M54" s="780"/>
      <c r="N54" s="780"/>
      <c r="O54" s="780"/>
      <c r="P54" s="783"/>
      <c r="Q54" s="783"/>
      <c r="R54" s="780"/>
      <c r="S54" s="780"/>
      <c r="T54" s="780"/>
      <c r="U54" s="781">
        <f t="shared" si="5"/>
        <v>0</v>
      </c>
      <c r="V54" s="781"/>
      <c r="W54" s="782"/>
      <c r="X54" s="48"/>
      <c r="Y54" s="48"/>
    </row>
    <row r="55" spans="1:25" s="122" customFormat="1" ht="18.75" customHeight="1">
      <c r="A55" s="776"/>
      <c r="B55" s="777"/>
      <c r="C55" s="778"/>
      <c r="D55" s="778"/>
      <c r="E55" s="778"/>
      <c r="F55" s="778"/>
      <c r="G55" s="778"/>
      <c r="H55" s="778"/>
      <c r="I55" s="778"/>
      <c r="J55" s="778"/>
      <c r="K55" s="779"/>
      <c r="L55" s="779"/>
      <c r="M55" s="780"/>
      <c r="N55" s="780"/>
      <c r="O55" s="780"/>
      <c r="P55" s="783"/>
      <c r="Q55" s="783"/>
      <c r="R55" s="780"/>
      <c r="S55" s="780"/>
      <c r="T55" s="780"/>
      <c r="U55" s="781">
        <f t="shared" si="5"/>
        <v>0</v>
      </c>
      <c r="V55" s="781"/>
      <c r="W55" s="782"/>
      <c r="X55" s="48"/>
      <c r="Y55" s="48"/>
    </row>
    <row r="56" spans="1:25" s="122" customFormat="1" ht="18.75" customHeight="1">
      <c r="A56" s="776"/>
      <c r="B56" s="777"/>
      <c r="C56" s="778"/>
      <c r="D56" s="778"/>
      <c r="E56" s="778"/>
      <c r="F56" s="778"/>
      <c r="G56" s="778"/>
      <c r="H56" s="778"/>
      <c r="I56" s="778"/>
      <c r="J56" s="778"/>
      <c r="K56" s="779"/>
      <c r="L56" s="779"/>
      <c r="M56" s="780"/>
      <c r="N56" s="780"/>
      <c r="O56" s="780"/>
      <c r="P56" s="783"/>
      <c r="Q56" s="783"/>
      <c r="R56" s="780"/>
      <c r="S56" s="780"/>
      <c r="T56" s="780"/>
      <c r="U56" s="781">
        <f t="shared" si="5"/>
        <v>0</v>
      </c>
      <c r="V56" s="781"/>
      <c r="W56" s="782"/>
      <c r="X56" s="48"/>
      <c r="Y56" s="48"/>
    </row>
    <row r="57" spans="1:25" s="122" customFormat="1" ht="18.75" customHeight="1">
      <c r="A57" s="776"/>
      <c r="B57" s="777"/>
      <c r="C57" s="778"/>
      <c r="D57" s="778"/>
      <c r="E57" s="778"/>
      <c r="F57" s="778"/>
      <c r="G57" s="778"/>
      <c r="H57" s="778"/>
      <c r="I57" s="778"/>
      <c r="J57" s="778"/>
      <c r="K57" s="779"/>
      <c r="L57" s="779"/>
      <c r="M57" s="780"/>
      <c r="N57" s="780"/>
      <c r="O57" s="780"/>
      <c r="P57" s="783"/>
      <c r="Q57" s="783"/>
      <c r="R57" s="780"/>
      <c r="S57" s="780"/>
      <c r="T57" s="780"/>
      <c r="U57" s="781">
        <f t="shared" si="5"/>
        <v>0</v>
      </c>
      <c r="V57" s="781"/>
      <c r="W57" s="782"/>
      <c r="X57" s="48"/>
      <c r="Y57" s="48"/>
    </row>
    <row r="58" spans="1:25" s="122" customFormat="1" ht="18.75" customHeight="1">
      <c r="A58" s="776"/>
      <c r="B58" s="777"/>
      <c r="C58" s="778"/>
      <c r="D58" s="778"/>
      <c r="E58" s="778"/>
      <c r="F58" s="778"/>
      <c r="G58" s="778"/>
      <c r="H58" s="778"/>
      <c r="I58" s="778"/>
      <c r="J58" s="778"/>
      <c r="K58" s="779"/>
      <c r="L58" s="779"/>
      <c r="M58" s="780"/>
      <c r="N58" s="780"/>
      <c r="O58" s="780"/>
      <c r="P58" s="783"/>
      <c r="Q58" s="783"/>
      <c r="R58" s="780"/>
      <c r="S58" s="780"/>
      <c r="T58" s="780"/>
      <c r="U58" s="781">
        <f t="shared" si="5"/>
        <v>0</v>
      </c>
      <c r="V58" s="781"/>
      <c r="W58" s="782"/>
      <c r="X58" s="48"/>
      <c r="Y58" s="48"/>
    </row>
    <row r="59" spans="1:25" s="122" customFormat="1" ht="18.75" customHeight="1">
      <c r="A59" s="776"/>
      <c r="B59" s="777"/>
      <c r="C59" s="778"/>
      <c r="D59" s="778"/>
      <c r="E59" s="778"/>
      <c r="F59" s="778"/>
      <c r="G59" s="778"/>
      <c r="H59" s="778"/>
      <c r="I59" s="778"/>
      <c r="J59" s="778"/>
      <c r="K59" s="779"/>
      <c r="L59" s="779"/>
      <c r="M59" s="780"/>
      <c r="N59" s="780"/>
      <c r="O59" s="780"/>
      <c r="P59" s="783"/>
      <c r="Q59" s="783"/>
      <c r="R59" s="780"/>
      <c r="S59" s="780"/>
      <c r="T59" s="780"/>
      <c r="U59" s="781">
        <f t="shared" si="5"/>
        <v>0</v>
      </c>
      <c r="V59" s="781"/>
      <c r="W59" s="782"/>
      <c r="X59" s="48"/>
      <c r="Y59" s="48"/>
    </row>
    <row r="60" spans="1:25" s="122" customFormat="1" ht="18.75" customHeight="1">
      <c r="A60" s="776"/>
      <c r="B60" s="777"/>
      <c r="C60" s="778"/>
      <c r="D60" s="778"/>
      <c r="E60" s="778"/>
      <c r="F60" s="778"/>
      <c r="G60" s="778"/>
      <c r="H60" s="778"/>
      <c r="I60" s="778"/>
      <c r="J60" s="778"/>
      <c r="K60" s="779"/>
      <c r="L60" s="779"/>
      <c r="M60" s="780"/>
      <c r="N60" s="780"/>
      <c r="O60" s="780"/>
      <c r="P60" s="783"/>
      <c r="Q60" s="783"/>
      <c r="R60" s="780"/>
      <c r="S60" s="780"/>
      <c r="T60" s="780"/>
      <c r="U60" s="781">
        <f t="shared" si="5"/>
        <v>0</v>
      </c>
      <c r="V60" s="781"/>
      <c r="W60" s="782"/>
      <c r="X60" s="48"/>
      <c r="Y60" s="48"/>
    </row>
    <row r="61" spans="1:25" s="122" customFormat="1" ht="18.75" customHeight="1">
      <c r="A61" s="776"/>
      <c r="B61" s="777"/>
      <c r="C61" s="778"/>
      <c r="D61" s="778"/>
      <c r="E61" s="778"/>
      <c r="F61" s="778"/>
      <c r="G61" s="778"/>
      <c r="H61" s="778"/>
      <c r="I61" s="778"/>
      <c r="J61" s="778"/>
      <c r="K61" s="779"/>
      <c r="L61" s="779"/>
      <c r="M61" s="780"/>
      <c r="N61" s="780"/>
      <c r="O61" s="780"/>
      <c r="P61" s="783"/>
      <c r="Q61" s="783"/>
      <c r="R61" s="780"/>
      <c r="S61" s="780"/>
      <c r="T61" s="780"/>
      <c r="U61" s="781">
        <f t="shared" si="5"/>
        <v>0</v>
      </c>
      <c r="V61" s="781"/>
      <c r="W61" s="782"/>
      <c r="X61" s="48"/>
      <c r="Y61" s="48"/>
    </row>
    <row r="62" spans="1:25" s="122" customFormat="1" ht="18.75" customHeight="1">
      <c r="A62" s="776"/>
      <c r="B62" s="777"/>
      <c r="C62" s="778"/>
      <c r="D62" s="778"/>
      <c r="E62" s="778"/>
      <c r="F62" s="778"/>
      <c r="G62" s="778"/>
      <c r="H62" s="778"/>
      <c r="I62" s="778"/>
      <c r="J62" s="778"/>
      <c r="K62" s="779"/>
      <c r="L62" s="779"/>
      <c r="M62" s="780"/>
      <c r="N62" s="780"/>
      <c r="O62" s="780"/>
      <c r="P62" s="783"/>
      <c r="Q62" s="783"/>
      <c r="R62" s="780"/>
      <c r="S62" s="780"/>
      <c r="T62" s="780"/>
      <c r="U62" s="781">
        <f t="shared" si="5"/>
        <v>0</v>
      </c>
      <c r="V62" s="781"/>
      <c r="W62" s="782"/>
      <c r="X62" s="48"/>
      <c r="Y62" s="48"/>
    </row>
    <row r="63" spans="1:25" s="122" customFormat="1" ht="18.75" customHeight="1">
      <c r="A63" s="776"/>
      <c r="B63" s="777"/>
      <c r="C63" s="778"/>
      <c r="D63" s="778"/>
      <c r="E63" s="778"/>
      <c r="F63" s="778"/>
      <c r="G63" s="778"/>
      <c r="H63" s="778"/>
      <c r="I63" s="778"/>
      <c r="J63" s="778"/>
      <c r="K63" s="779"/>
      <c r="L63" s="779"/>
      <c r="M63" s="780"/>
      <c r="N63" s="780"/>
      <c r="O63" s="780"/>
      <c r="P63" s="783"/>
      <c r="Q63" s="783"/>
      <c r="R63" s="780"/>
      <c r="S63" s="780"/>
      <c r="T63" s="780"/>
      <c r="U63" s="781">
        <f t="shared" si="5"/>
        <v>0</v>
      </c>
      <c r="V63" s="781"/>
      <c r="W63" s="782"/>
      <c r="X63" s="48"/>
      <c r="Y63" s="48"/>
    </row>
    <row r="64" spans="1:25" s="122" customFormat="1" ht="18.75" customHeight="1">
      <c r="A64" s="776"/>
      <c r="B64" s="777"/>
      <c r="C64" s="778"/>
      <c r="D64" s="778"/>
      <c r="E64" s="778"/>
      <c r="F64" s="778"/>
      <c r="G64" s="778"/>
      <c r="H64" s="778"/>
      <c r="I64" s="778"/>
      <c r="J64" s="778"/>
      <c r="K64" s="779"/>
      <c r="L64" s="779"/>
      <c r="M64" s="780"/>
      <c r="N64" s="780"/>
      <c r="O64" s="780"/>
      <c r="P64" s="783"/>
      <c r="Q64" s="783"/>
      <c r="R64" s="780"/>
      <c r="S64" s="780"/>
      <c r="T64" s="780"/>
      <c r="U64" s="781">
        <f t="shared" si="5"/>
        <v>0</v>
      </c>
      <c r="V64" s="781"/>
      <c r="W64" s="782"/>
      <c r="X64" s="48"/>
      <c r="Y64" s="48"/>
    </row>
    <row r="65" spans="1:25" s="122" customFormat="1" ht="18.75" customHeight="1">
      <c r="A65" s="776"/>
      <c r="B65" s="777"/>
      <c r="C65" s="778"/>
      <c r="D65" s="778"/>
      <c r="E65" s="778"/>
      <c r="F65" s="778"/>
      <c r="G65" s="778"/>
      <c r="H65" s="778"/>
      <c r="I65" s="778"/>
      <c r="J65" s="778"/>
      <c r="K65" s="779"/>
      <c r="L65" s="779"/>
      <c r="M65" s="780"/>
      <c r="N65" s="780"/>
      <c r="O65" s="780"/>
      <c r="P65" s="783"/>
      <c r="Q65" s="783"/>
      <c r="R65" s="780"/>
      <c r="S65" s="780"/>
      <c r="T65" s="780"/>
      <c r="U65" s="781">
        <f t="shared" si="5"/>
        <v>0</v>
      </c>
      <c r="V65" s="781"/>
      <c r="W65" s="782"/>
      <c r="X65" s="48"/>
      <c r="Y65" s="48"/>
    </row>
    <row r="66" spans="1:25" s="122" customFormat="1" ht="18.75" customHeight="1">
      <c r="A66" s="776"/>
      <c r="B66" s="777"/>
      <c r="C66" s="778"/>
      <c r="D66" s="778"/>
      <c r="E66" s="778"/>
      <c r="F66" s="778"/>
      <c r="G66" s="778"/>
      <c r="H66" s="778"/>
      <c r="I66" s="778"/>
      <c r="J66" s="778"/>
      <c r="K66" s="779"/>
      <c r="L66" s="779"/>
      <c r="M66" s="780"/>
      <c r="N66" s="780"/>
      <c r="O66" s="780"/>
      <c r="P66" s="783"/>
      <c r="Q66" s="783"/>
      <c r="R66" s="780"/>
      <c r="S66" s="780"/>
      <c r="T66" s="780"/>
      <c r="U66" s="781">
        <f t="shared" si="5"/>
        <v>0</v>
      </c>
      <c r="V66" s="781"/>
      <c r="W66" s="782"/>
      <c r="X66" s="48"/>
      <c r="Y66" s="48"/>
    </row>
    <row r="67" spans="1:25" s="122" customFormat="1" ht="18.75" customHeight="1">
      <c r="A67" s="776"/>
      <c r="B67" s="777"/>
      <c r="C67" s="778"/>
      <c r="D67" s="778"/>
      <c r="E67" s="778"/>
      <c r="F67" s="778"/>
      <c r="G67" s="778"/>
      <c r="H67" s="778"/>
      <c r="I67" s="778"/>
      <c r="J67" s="778"/>
      <c r="K67" s="779"/>
      <c r="L67" s="779"/>
      <c r="M67" s="780"/>
      <c r="N67" s="780"/>
      <c r="O67" s="780"/>
      <c r="P67" s="783"/>
      <c r="Q67" s="783"/>
      <c r="R67" s="780"/>
      <c r="S67" s="780"/>
      <c r="T67" s="780"/>
      <c r="U67" s="781">
        <f t="shared" si="5"/>
        <v>0</v>
      </c>
      <c r="V67" s="781"/>
      <c r="W67" s="782"/>
      <c r="X67" s="48"/>
      <c r="Y67" s="48"/>
    </row>
    <row r="68" spans="1:25" s="122" customFormat="1" ht="18.75" customHeight="1">
      <c r="A68" s="776"/>
      <c r="B68" s="777"/>
      <c r="C68" s="778"/>
      <c r="D68" s="778"/>
      <c r="E68" s="778"/>
      <c r="F68" s="778"/>
      <c r="G68" s="778"/>
      <c r="H68" s="778"/>
      <c r="I68" s="778"/>
      <c r="J68" s="778"/>
      <c r="K68" s="779"/>
      <c r="L68" s="779"/>
      <c r="M68" s="780"/>
      <c r="N68" s="780"/>
      <c r="O68" s="780"/>
      <c r="P68" s="783"/>
      <c r="Q68" s="783"/>
      <c r="R68" s="780"/>
      <c r="S68" s="780"/>
      <c r="T68" s="780"/>
      <c r="U68" s="781">
        <f t="shared" si="5"/>
        <v>0</v>
      </c>
      <c r="V68" s="781"/>
      <c r="W68" s="782"/>
      <c r="X68" s="48"/>
      <c r="Y68" s="48"/>
    </row>
    <row r="69" spans="1:25" s="122" customFormat="1" ht="18.75" customHeight="1">
      <c r="A69" s="776"/>
      <c r="B69" s="777"/>
      <c r="C69" s="778"/>
      <c r="D69" s="778"/>
      <c r="E69" s="778"/>
      <c r="F69" s="778"/>
      <c r="G69" s="778"/>
      <c r="H69" s="778"/>
      <c r="I69" s="778"/>
      <c r="J69" s="778"/>
      <c r="K69" s="779"/>
      <c r="L69" s="779"/>
      <c r="M69" s="780"/>
      <c r="N69" s="780"/>
      <c r="O69" s="780"/>
      <c r="P69" s="783"/>
      <c r="Q69" s="783"/>
      <c r="R69" s="780"/>
      <c r="S69" s="780"/>
      <c r="T69" s="780"/>
      <c r="U69" s="781">
        <f t="shared" si="5"/>
        <v>0</v>
      </c>
      <c r="V69" s="781"/>
      <c r="W69" s="782"/>
      <c r="X69" s="48"/>
      <c r="Y69" s="48"/>
    </row>
    <row r="70" spans="1:25" s="122" customFormat="1" ht="18.75" customHeight="1">
      <c r="A70" s="776"/>
      <c r="B70" s="777"/>
      <c r="C70" s="778"/>
      <c r="D70" s="778"/>
      <c r="E70" s="778"/>
      <c r="F70" s="778"/>
      <c r="G70" s="778"/>
      <c r="H70" s="778"/>
      <c r="I70" s="778"/>
      <c r="J70" s="778"/>
      <c r="K70" s="779"/>
      <c r="L70" s="779"/>
      <c r="M70" s="780"/>
      <c r="N70" s="780"/>
      <c r="O70" s="780"/>
      <c r="P70" s="783"/>
      <c r="Q70" s="783"/>
      <c r="R70" s="780"/>
      <c r="S70" s="780"/>
      <c r="T70" s="780"/>
      <c r="U70" s="781">
        <f t="shared" si="5"/>
        <v>0</v>
      </c>
      <c r="V70" s="781"/>
      <c r="W70" s="782"/>
      <c r="X70" s="48"/>
      <c r="Y70" s="48"/>
    </row>
    <row r="71" spans="1:25" s="122" customFormat="1" ht="18.75" customHeight="1">
      <c r="A71" s="776"/>
      <c r="B71" s="777"/>
      <c r="C71" s="778"/>
      <c r="D71" s="778"/>
      <c r="E71" s="778"/>
      <c r="F71" s="778"/>
      <c r="G71" s="778"/>
      <c r="H71" s="778"/>
      <c r="I71" s="778"/>
      <c r="J71" s="778"/>
      <c r="K71" s="779"/>
      <c r="L71" s="779"/>
      <c r="M71" s="780"/>
      <c r="N71" s="780"/>
      <c r="O71" s="780"/>
      <c r="P71" s="783"/>
      <c r="Q71" s="783"/>
      <c r="R71" s="780"/>
      <c r="S71" s="780"/>
      <c r="T71" s="780"/>
      <c r="U71" s="781">
        <f t="shared" si="5"/>
        <v>0</v>
      </c>
      <c r="V71" s="781"/>
      <c r="W71" s="782"/>
      <c r="X71" s="48"/>
      <c r="Y71" s="48"/>
    </row>
    <row r="72" spans="1:25" s="122" customFormat="1" ht="18.75" customHeight="1">
      <c r="A72" s="776"/>
      <c r="B72" s="777"/>
      <c r="C72" s="778"/>
      <c r="D72" s="778"/>
      <c r="E72" s="778"/>
      <c r="F72" s="778"/>
      <c r="G72" s="778"/>
      <c r="H72" s="778"/>
      <c r="I72" s="778"/>
      <c r="J72" s="778"/>
      <c r="K72" s="779"/>
      <c r="L72" s="779"/>
      <c r="M72" s="780"/>
      <c r="N72" s="780"/>
      <c r="O72" s="780"/>
      <c r="P72" s="783"/>
      <c r="Q72" s="783"/>
      <c r="R72" s="780"/>
      <c r="S72" s="780"/>
      <c r="T72" s="780"/>
      <c r="U72" s="781">
        <f t="shared" ref="U72" si="6">INT(M72*R72)</f>
        <v>0</v>
      </c>
      <c r="V72" s="781"/>
      <c r="W72" s="782"/>
      <c r="X72" s="48"/>
      <c r="Y72" s="48"/>
    </row>
    <row r="73" spans="1:25" s="122" customFormat="1" ht="18.75" customHeight="1">
      <c r="A73" s="776"/>
      <c r="B73" s="777"/>
      <c r="C73" s="778"/>
      <c r="D73" s="778"/>
      <c r="E73" s="778"/>
      <c r="F73" s="778"/>
      <c r="G73" s="778"/>
      <c r="H73" s="778"/>
      <c r="I73" s="778"/>
      <c r="J73" s="778"/>
      <c r="K73" s="779"/>
      <c r="L73" s="779"/>
      <c r="M73" s="780"/>
      <c r="N73" s="780"/>
      <c r="O73" s="780"/>
      <c r="P73" s="783"/>
      <c r="Q73" s="783"/>
      <c r="R73" s="780"/>
      <c r="S73" s="780"/>
      <c r="T73" s="780"/>
      <c r="U73" s="781">
        <f t="shared" si="5"/>
        <v>0</v>
      </c>
      <c r="V73" s="781"/>
      <c r="W73" s="782"/>
      <c r="X73" s="48"/>
      <c r="Y73" s="48"/>
    </row>
    <row r="74" spans="1:25" s="122" customFormat="1" ht="18.75" customHeight="1">
      <c r="A74" s="776"/>
      <c r="B74" s="777"/>
      <c r="C74" s="778"/>
      <c r="D74" s="778"/>
      <c r="E74" s="778"/>
      <c r="F74" s="778"/>
      <c r="G74" s="778"/>
      <c r="H74" s="778"/>
      <c r="I74" s="778"/>
      <c r="J74" s="778"/>
      <c r="K74" s="779"/>
      <c r="L74" s="779"/>
      <c r="M74" s="780"/>
      <c r="N74" s="780"/>
      <c r="O74" s="780"/>
      <c r="P74" s="783"/>
      <c r="Q74" s="783"/>
      <c r="R74" s="780"/>
      <c r="S74" s="780"/>
      <c r="T74" s="780"/>
      <c r="U74" s="781">
        <f t="shared" ref="U74" si="7">INT(M74*R74)</f>
        <v>0</v>
      </c>
      <c r="V74" s="781"/>
      <c r="W74" s="782"/>
      <c r="X74" s="48"/>
      <c r="Y74" s="48"/>
    </row>
    <row r="75" spans="1:25" s="122" customFormat="1" ht="18.75" customHeight="1">
      <c r="A75" s="776"/>
      <c r="B75" s="777"/>
      <c r="C75" s="778"/>
      <c r="D75" s="778"/>
      <c r="E75" s="778"/>
      <c r="F75" s="778"/>
      <c r="G75" s="778"/>
      <c r="H75" s="778"/>
      <c r="I75" s="778"/>
      <c r="J75" s="778"/>
      <c r="K75" s="779"/>
      <c r="L75" s="779"/>
      <c r="M75" s="780"/>
      <c r="N75" s="780"/>
      <c r="O75" s="780"/>
      <c r="P75" s="783"/>
      <c r="Q75" s="783"/>
      <c r="R75" s="780"/>
      <c r="S75" s="780"/>
      <c r="T75" s="780"/>
      <c r="U75" s="781">
        <f t="shared" si="5"/>
        <v>0</v>
      </c>
      <c r="V75" s="781"/>
      <c r="W75" s="782"/>
      <c r="X75" s="48"/>
      <c r="Y75" s="48"/>
    </row>
    <row r="76" spans="1:25" s="122" customFormat="1" ht="18.75" customHeight="1">
      <c r="A76" s="776"/>
      <c r="B76" s="777"/>
      <c r="C76" s="778"/>
      <c r="D76" s="778"/>
      <c r="E76" s="778"/>
      <c r="F76" s="778"/>
      <c r="G76" s="778"/>
      <c r="H76" s="778"/>
      <c r="I76" s="778"/>
      <c r="J76" s="778"/>
      <c r="K76" s="779"/>
      <c r="L76" s="779"/>
      <c r="M76" s="780"/>
      <c r="N76" s="780"/>
      <c r="O76" s="780"/>
      <c r="P76" s="783"/>
      <c r="Q76" s="783"/>
      <c r="R76" s="780"/>
      <c r="S76" s="780"/>
      <c r="T76" s="780"/>
      <c r="U76" s="781">
        <f t="shared" si="5"/>
        <v>0</v>
      </c>
      <c r="V76" s="781"/>
      <c r="W76" s="782"/>
      <c r="X76" s="48"/>
      <c r="Y76" s="48"/>
    </row>
    <row r="77" spans="1:25" s="122" customFormat="1" ht="18.75" customHeight="1">
      <c r="A77" s="776"/>
      <c r="B77" s="777"/>
      <c r="C77" s="778"/>
      <c r="D77" s="778"/>
      <c r="E77" s="778"/>
      <c r="F77" s="778"/>
      <c r="G77" s="778"/>
      <c r="H77" s="778"/>
      <c r="I77" s="778"/>
      <c r="J77" s="778"/>
      <c r="K77" s="779"/>
      <c r="L77" s="779"/>
      <c r="M77" s="780"/>
      <c r="N77" s="780"/>
      <c r="O77" s="780"/>
      <c r="P77" s="783"/>
      <c r="Q77" s="783"/>
      <c r="R77" s="780"/>
      <c r="S77" s="780"/>
      <c r="T77" s="780"/>
      <c r="U77" s="781">
        <f t="shared" si="5"/>
        <v>0</v>
      </c>
      <c r="V77" s="781"/>
      <c r="W77" s="782"/>
      <c r="X77" s="48"/>
      <c r="Y77" s="48"/>
    </row>
    <row r="78" spans="1:25" s="122" customFormat="1" ht="18.75" customHeight="1">
      <c r="A78" s="776"/>
      <c r="B78" s="777"/>
      <c r="C78" s="778"/>
      <c r="D78" s="778"/>
      <c r="E78" s="778"/>
      <c r="F78" s="778"/>
      <c r="G78" s="778"/>
      <c r="H78" s="778"/>
      <c r="I78" s="778"/>
      <c r="J78" s="778"/>
      <c r="K78" s="779"/>
      <c r="L78" s="779"/>
      <c r="M78" s="780"/>
      <c r="N78" s="780"/>
      <c r="O78" s="780"/>
      <c r="P78" s="783"/>
      <c r="Q78" s="783"/>
      <c r="R78" s="780"/>
      <c r="S78" s="780"/>
      <c r="T78" s="780"/>
      <c r="U78" s="781">
        <f t="shared" si="5"/>
        <v>0</v>
      </c>
      <c r="V78" s="781"/>
      <c r="W78" s="782"/>
      <c r="X78" s="48"/>
      <c r="Y78" s="48"/>
    </row>
    <row r="79" spans="1:25" s="122" customFormat="1" ht="18.75" customHeight="1">
      <c r="A79" s="776"/>
      <c r="B79" s="777"/>
      <c r="C79" s="778"/>
      <c r="D79" s="778"/>
      <c r="E79" s="778"/>
      <c r="F79" s="778"/>
      <c r="G79" s="778"/>
      <c r="H79" s="778"/>
      <c r="I79" s="778"/>
      <c r="J79" s="778"/>
      <c r="K79" s="779"/>
      <c r="L79" s="779"/>
      <c r="M79" s="780"/>
      <c r="N79" s="780"/>
      <c r="O79" s="780"/>
      <c r="P79" s="783"/>
      <c r="Q79" s="783"/>
      <c r="R79" s="780"/>
      <c r="S79" s="780"/>
      <c r="T79" s="780"/>
      <c r="U79" s="781">
        <f t="shared" si="5"/>
        <v>0</v>
      </c>
      <c r="V79" s="781"/>
      <c r="W79" s="782"/>
      <c r="X79" s="48"/>
      <c r="Y79" s="48"/>
    </row>
    <row r="80" spans="1:25" s="122" customFormat="1" ht="18.75" customHeight="1" thickBot="1">
      <c r="A80" s="776"/>
      <c r="B80" s="777"/>
      <c r="C80" s="778"/>
      <c r="D80" s="778"/>
      <c r="E80" s="778"/>
      <c r="F80" s="778"/>
      <c r="G80" s="778"/>
      <c r="H80" s="778"/>
      <c r="I80" s="778"/>
      <c r="J80" s="778"/>
      <c r="K80" s="779"/>
      <c r="L80" s="779"/>
      <c r="M80" s="780"/>
      <c r="N80" s="780"/>
      <c r="O80" s="780"/>
      <c r="P80" s="783"/>
      <c r="Q80" s="783"/>
      <c r="R80" s="780"/>
      <c r="S80" s="780"/>
      <c r="T80" s="780"/>
      <c r="U80" s="781">
        <f t="shared" si="5"/>
        <v>0</v>
      </c>
      <c r="V80" s="781"/>
      <c r="W80" s="782"/>
      <c r="X80" s="48"/>
      <c r="Y80" s="48"/>
    </row>
    <row r="81" spans="1:25" s="122" customFormat="1" ht="18.75" customHeight="1" thickBot="1">
      <c r="A81" s="822" t="s">
        <v>63</v>
      </c>
      <c r="B81" s="822"/>
      <c r="C81" s="822"/>
      <c r="D81" s="822"/>
      <c r="E81" s="822"/>
      <c r="F81" s="822"/>
      <c r="G81" s="822"/>
      <c r="H81" s="822"/>
      <c r="I81" s="822"/>
      <c r="J81" s="822"/>
      <c r="K81" s="822"/>
      <c r="L81" s="822"/>
      <c r="M81" s="822"/>
      <c r="N81" s="822"/>
      <c r="O81" s="822"/>
      <c r="P81" s="822"/>
      <c r="Q81" s="823"/>
      <c r="R81" s="768" t="s">
        <v>61</v>
      </c>
      <c r="S81" s="769"/>
      <c r="T81" s="770"/>
      <c r="U81" s="771">
        <f>SUM(U52:W80)</f>
        <v>0</v>
      </c>
      <c r="V81" s="772"/>
      <c r="W81" s="773"/>
      <c r="X81" s="48"/>
      <c r="Y81" s="48"/>
    </row>
    <row r="82" spans="1:25" s="122" customFormat="1" ht="18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4"/>
      <c r="R82" s="144"/>
      <c r="S82" s="144"/>
      <c r="T82" s="149"/>
      <c r="U82" s="149"/>
      <c r="V82" s="149"/>
      <c r="W82" s="48"/>
      <c r="X82" s="48"/>
      <c r="Y82" s="48"/>
    </row>
    <row r="83" spans="1:25" s="122" customFormat="1" ht="18" customHeight="1">
      <c r="A83" s="835" t="s">
        <v>134</v>
      </c>
      <c r="B83" s="835"/>
      <c r="C83" s="835"/>
      <c r="D83" s="835"/>
      <c r="E83" s="835"/>
      <c r="F83" s="835"/>
      <c r="G83" s="835"/>
      <c r="H83" s="835"/>
      <c r="I83" s="835"/>
      <c r="J83" s="835"/>
      <c r="K83" s="835"/>
      <c r="L83" s="835"/>
      <c r="M83" s="835"/>
      <c r="N83" s="835"/>
      <c r="O83" s="835"/>
      <c r="P83" s="835"/>
      <c r="Q83" s="835"/>
      <c r="R83" s="835"/>
      <c r="S83" s="835"/>
      <c r="T83" s="835"/>
      <c r="U83" s="835"/>
      <c r="V83" s="835"/>
      <c r="W83" s="835"/>
      <c r="X83" s="121"/>
      <c r="Y83" s="48"/>
    </row>
    <row r="84" spans="1:25" s="122" customFormat="1" ht="18" customHeight="1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839" t="s">
        <v>122</v>
      </c>
      <c r="W84" s="839"/>
      <c r="X84" s="123"/>
      <c r="Y84" s="121"/>
    </row>
    <row r="85" spans="1:25" s="122" customFormat="1" ht="6" customHeight="1">
      <c r="A85" s="836"/>
      <c r="B85" s="836"/>
      <c r="C85" s="836"/>
      <c r="D85" s="836"/>
      <c r="E85" s="836"/>
      <c r="F85" s="836"/>
      <c r="G85" s="836"/>
      <c r="H85" s="836"/>
      <c r="I85" s="836"/>
      <c r="J85" s="836"/>
      <c r="K85" s="836"/>
      <c r="L85" s="836"/>
      <c r="M85" s="124"/>
      <c r="N85" s="125"/>
      <c r="O85" s="125"/>
      <c r="P85" s="125"/>
      <c r="Q85" s="126"/>
      <c r="R85" s="126"/>
      <c r="S85" s="126"/>
      <c r="T85" s="838"/>
      <c r="U85" s="838"/>
      <c r="V85" s="838"/>
      <c r="W85" s="838"/>
      <c r="X85" s="145"/>
      <c r="Y85" s="123"/>
    </row>
    <row r="86" spans="1:25" s="122" customFormat="1" ht="18" customHeight="1">
      <c r="A86" s="811"/>
      <c r="B86" s="811"/>
      <c r="C86" s="811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5"/>
      <c r="O86" s="125"/>
      <c r="P86" s="125"/>
      <c r="Q86" s="126"/>
      <c r="R86" s="126"/>
      <c r="S86" s="126"/>
      <c r="T86" s="838">
        <f>T45</f>
        <v>0</v>
      </c>
      <c r="U86" s="838"/>
      <c r="V86" s="838"/>
      <c r="W86" s="838"/>
      <c r="X86" s="64"/>
      <c r="Y86" s="145"/>
    </row>
    <row r="87" spans="1:25" s="122" customFormat="1" ht="18" customHeight="1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5"/>
      <c r="O87" s="125"/>
      <c r="P87" s="125"/>
      <c r="Q87" s="126"/>
      <c r="R87" s="126"/>
      <c r="S87" s="126"/>
      <c r="T87" s="64"/>
      <c r="U87" s="64"/>
      <c r="V87" s="64"/>
      <c r="W87" s="64"/>
      <c r="X87" s="64"/>
      <c r="Y87" s="145"/>
    </row>
    <row r="88" spans="1:25" s="122" customFormat="1" ht="18" customHeight="1">
      <c r="A88" s="774" t="s">
        <v>50</v>
      </c>
      <c r="B88" s="774"/>
      <c r="C88" s="774"/>
      <c r="D88" s="775">
        <f>D47</f>
        <v>0</v>
      </c>
      <c r="E88" s="775"/>
      <c r="F88" s="775"/>
      <c r="G88" s="775"/>
      <c r="H88" s="129"/>
      <c r="I88" s="129"/>
      <c r="J88" s="129"/>
      <c r="K88" s="129"/>
      <c r="L88" s="129"/>
      <c r="M88" s="129"/>
      <c r="N88" s="64" t="s">
        <v>99</v>
      </c>
      <c r="O88" s="130"/>
      <c r="P88" s="130"/>
      <c r="Q88" s="799">
        <f>IF($Q$6="","",$Q$6)</f>
        <v>0</v>
      </c>
      <c r="R88" s="799"/>
      <c r="S88" s="799"/>
      <c r="T88" s="799"/>
      <c r="U88" s="799"/>
      <c r="V88" s="799"/>
      <c r="W88" s="799"/>
      <c r="X88" s="146"/>
      <c r="Y88" s="64"/>
    </row>
    <row r="89" spans="1:25" s="122" customFormat="1" ht="18" customHeight="1">
      <c r="A89" s="131"/>
      <c r="B89" s="131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32"/>
      <c r="O89" s="132"/>
      <c r="P89" s="132"/>
      <c r="Q89" s="809">
        <f>IF($Q$7="","",$Q$7)</f>
        <v>0</v>
      </c>
      <c r="R89" s="809"/>
      <c r="S89" s="809"/>
      <c r="T89" s="809"/>
      <c r="U89" s="809"/>
      <c r="V89" s="809"/>
      <c r="W89" s="809"/>
      <c r="X89" s="126"/>
      <c r="Y89" s="146"/>
    </row>
    <row r="90" spans="1:25" s="122" customFormat="1" ht="18" customHeight="1">
      <c r="A90" s="774" t="s">
        <v>51</v>
      </c>
      <c r="B90" s="774"/>
      <c r="C90" s="774"/>
      <c r="D90" s="775">
        <f>D49</f>
        <v>0</v>
      </c>
      <c r="E90" s="775"/>
      <c r="F90" s="775"/>
      <c r="G90" s="775"/>
      <c r="H90" s="775"/>
      <c r="I90" s="775"/>
      <c r="J90" s="775"/>
      <c r="K90" s="775"/>
      <c r="L90" s="775"/>
      <c r="M90" s="775"/>
      <c r="N90" s="132"/>
      <c r="O90" s="132"/>
      <c r="P90" s="132"/>
      <c r="Q90" s="821">
        <f>IF($Q$8="","",$Q$8)</f>
        <v>0</v>
      </c>
      <c r="R90" s="821"/>
      <c r="S90" s="821"/>
      <c r="T90" s="821"/>
      <c r="U90" s="821"/>
      <c r="V90" s="821"/>
      <c r="W90" s="821"/>
      <c r="X90" s="126"/>
      <c r="Y90" s="126"/>
    </row>
    <row r="91" spans="1:25" s="122" customFormat="1" ht="18" customHeight="1" thickBot="1">
      <c r="A91" s="147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25"/>
      <c r="O91" s="125"/>
      <c r="P91" s="125"/>
      <c r="Q91" s="126"/>
      <c r="R91" s="126"/>
      <c r="S91" s="126"/>
      <c r="T91" s="126"/>
      <c r="U91" s="126"/>
      <c r="V91" s="126"/>
      <c r="W91" s="126"/>
      <c r="X91" s="126"/>
      <c r="Y91" s="126"/>
    </row>
    <row r="92" spans="1:25" s="122" customFormat="1" ht="18.75" customHeight="1">
      <c r="A92" s="791" t="s">
        <v>65</v>
      </c>
      <c r="B92" s="792"/>
      <c r="C92" s="793" t="s">
        <v>66</v>
      </c>
      <c r="D92" s="794"/>
      <c r="E92" s="794"/>
      <c r="F92" s="794"/>
      <c r="G92" s="794"/>
      <c r="H92" s="794"/>
      <c r="I92" s="794"/>
      <c r="J92" s="794"/>
      <c r="K92" s="795" t="s">
        <v>124</v>
      </c>
      <c r="L92" s="795"/>
      <c r="M92" s="796" t="s">
        <v>58</v>
      </c>
      <c r="N92" s="797"/>
      <c r="O92" s="798"/>
      <c r="P92" s="787" t="s">
        <v>67</v>
      </c>
      <c r="Q92" s="789"/>
      <c r="R92" s="787" t="s">
        <v>68</v>
      </c>
      <c r="S92" s="788"/>
      <c r="T92" s="789"/>
      <c r="U92" s="787" t="s">
        <v>60</v>
      </c>
      <c r="V92" s="788"/>
      <c r="W92" s="790"/>
      <c r="X92" s="50"/>
      <c r="Y92" s="126"/>
    </row>
    <row r="93" spans="1:25" s="122" customFormat="1" ht="18.75" customHeight="1">
      <c r="A93" s="776"/>
      <c r="B93" s="777"/>
      <c r="C93" s="778"/>
      <c r="D93" s="778"/>
      <c r="E93" s="778"/>
      <c r="F93" s="778"/>
      <c r="G93" s="778"/>
      <c r="H93" s="778"/>
      <c r="I93" s="778"/>
      <c r="J93" s="778"/>
      <c r="K93" s="779"/>
      <c r="L93" s="779"/>
      <c r="M93" s="780"/>
      <c r="N93" s="780"/>
      <c r="O93" s="780"/>
      <c r="P93" s="783"/>
      <c r="Q93" s="783"/>
      <c r="R93" s="780"/>
      <c r="S93" s="780"/>
      <c r="T93" s="780"/>
      <c r="U93" s="781">
        <f t="shared" ref="U93:U121" si="8">INT(M93*R93)</f>
        <v>0</v>
      </c>
      <c r="V93" s="781"/>
      <c r="W93" s="782"/>
      <c r="X93" s="48"/>
      <c r="Y93" s="50"/>
    </row>
    <row r="94" spans="1:25" s="122" customFormat="1" ht="18.75" customHeight="1">
      <c r="A94" s="776"/>
      <c r="B94" s="777"/>
      <c r="C94" s="778"/>
      <c r="D94" s="778"/>
      <c r="E94" s="778"/>
      <c r="F94" s="778"/>
      <c r="G94" s="778"/>
      <c r="H94" s="778"/>
      <c r="I94" s="778"/>
      <c r="J94" s="778"/>
      <c r="K94" s="779"/>
      <c r="L94" s="779"/>
      <c r="M94" s="780"/>
      <c r="N94" s="780"/>
      <c r="O94" s="780"/>
      <c r="P94" s="783"/>
      <c r="Q94" s="783"/>
      <c r="R94" s="780"/>
      <c r="S94" s="780"/>
      <c r="T94" s="780"/>
      <c r="U94" s="781">
        <f t="shared" si="8"/>
        <v>0</v>
      </c>
      <c r="V94" s="781"/>
      <c r="W94" s="782"/>
      <c r="X94" s="48"/>
      <c r="Y94" s="48"/>
    </row>
    <row r="95" spans="1:25" s="122" customFormat="1" ht="18.75" customHeight="1">
      <c r="A95" s="776"/>
      <c r="B95" s="777"/>
      <c r="C95" s="778"/>
      <c r="D95" s="778"/>
      <c r="E95" s="778"/>
      <c r="F95" s="778"/>
      <c r="G95" s="778"/>
      <c r="H95" s="778"/>
      <c r="I95" s="778"/>
      <c r="J95" s="778"/>
      <c r="K95" s="779"/>
      <c r="L95" s="779"/>
      <c r="M95" s="780"/>
      <c r="N95" s="780"/>
      <c r="O95" s="780"/>
      <c r="P95" s="783"/>
      <c r="Q95" s="783"/>
      <c r="R95" s="780"/>
      <c r="S95" s="780"/>
      <c r="T95" s="780"/>
      <c r="U95" s="781">
        <f t="shared" si="8"/>
        <v>0</v>
      </c>
      <c r="V95" s="781"/>
      <c r="W95" s="782"/>
      <c r="X95" s="48"/>
      <c r="Y95" s="48"/>
    </row>
    <row r="96" spans="1:25" s="122" customFormat="1" ht="18.75" customHeight="1">
      <c r="A96" s="776"/>
      <c r="B96" s="777"/>
      <c r="C96" s="778"/>
      <c r="D96" s="778"/>
      <c r="E96" s="778"/>
      <c r="F96" s="778"/>
      <c r="G96" s="778"/>
      <c r="H96" s="778"/>
      <c r="I96" s="778"/>
      <c r="J96" s="778"/>
      <c r="K96" s="779"/>
      <c r="L96" s="779"/>
      <c r="M96" s="780"/>
      <c r="N96" s="780"/>
      <c r="O96" s="780"/>
      <c r="P96" s="783"/>
      <c r="Q96" s="783"/>
      <c r="R96" s="780"/>
      <c r="S96" s="780"/>
      <c r="T96" s="780"/>
      <c r="U96" s="781">
        <f t="shared" si="8"/>
        <v>0</v>
      </c>
      <c r="V96" s="781"/>
      <c r="W96" s="782"/>
      <c r="X96" s="48"/>
      <c r="Y96" s="48"/>
    </row>
    <row r="97" spans="1:25" s="122" customFormat="1" ht="18.75" customHeight="1">
      <c r="A97" s="776"/>
      <c r="B97" s="777"/>
      <c r="C97" s="778"/>
      <c r="D97" s="778"/>
      <c r="E97" s="778"/>
      <c r="F97" s="778"/>
      <c r="G97" s="778"/>
      <c r="H97" s="778"/>
      <c r="I97" s="778"/>
      <c r="J97" s="778"/>
      <c r="K97" s="779"/>
      <c r="L97" s="779"/>
      <c r="M97" s="780"/>
      <c r="N97" s="780"/>
      <c r="O97" s="780"/>
      <c r="P97" s="783"/>
      <c r="Q97" s="783"/>
      <c r="R97" s="780"/>
      <c r="S97" s="780"/>
      <c r="T97" s="780"/>
      <c r="U97" s="781">
        <f t="shared" si="8"/>
        <v>0</v>
      </c>
      <c r="V97" s="781"/>
      <c r="W97" s="782"/>
      <c r="X97" s="48"/>
      <c r="Y97" s="48"/>
    </row>
    <row r="98" spans="1:25" s="122" customFormat="1" ht="18.75" customHeight="1">
      <c r="A98" s="776"/>
      <c r="B98" s="777"/>
      <c r="C98" s="778"/>
      <c r="D98" s="778"/>
      <c r="E98" s="778"/>
      <c r="F98" s="778"/>
      <c r="G98" s="778"/>
      <c r="H98" s="778"/>
      <c r="I98" s="778"/>
      <c r="J98" s="778"/>
      <c r="K98" s="779"/>
      <c r="L98" s="779"/>
      <c r="M98" s="780"/>
      <c r="N98" s="780"/>
      <c r="O98" s="780"/>
      <c r="P98" s="783"/>
      <c r="Q98" s="783"/>
      <c r="R98" s="780"/>
      <c r="S98" s="780"/>
      <c r="T98" s="780"/>
      <c r="U98" s="781">
        <f t="shared" si="8"/>
        <v>0</v>
      </c>
      <c r="V98" s="781"/>
      <c r="W98" s="782"/>
      <c r="X98" s="48"/>
      <c r="Y98" s="48"/>
    </row>
    <row r="99" spans="1:25" s="122" customFormat="1" ht="18.75" customHeight="1">
      <c r="A99" s="776"/>
      <c r="B99" s="777"/>
      <c r="C99" s="778"/>
      <c r="D99" s="778"/>
      <c r="E99" s="778"/>
      <c r="F99" s="778"/>
      <c r="G99" s="778"/>
      <c r="H99" s="778"/>
      <c r="I99" s="778"/>
      <c r="J99" s="778"/>
      <c r="K99" s="779"/>
      <c r="L99" s="779"/>
      <c r="M99" s="780"/>
      <c r="N99" s="780"/>
      <c r="O99" s="780"/>
      <c r="P99" s="783"/>
      <c r="Q99" s="783"/>
      <c r="R99" s="780"/>
      <c r="S99" s="780"/>
      <c r="T99" s="780"/>
      <c r="U99" s="781">
        <f t="shared" si="8"/>
        <v>0</v>
      </c>
      <c r="V99" s="781"/>
      <c r="W99" s="782"/>
      <c r="X99" s="48"/>
      <c r="Y99" s="48"/>
    </row>
    <row r="100" spans="1:25" s="122" customFormat="1" ht="18.75" customHeight="1">
      <c r="A100" s="776"/>
      <c r="B100" s="777"/>
      <c r="C100" s="778"/>
      <c r="D100" s="778"/>
      <c r="E100" s="778"/>
      <c r="F100" s="778"/>
      <c r="G100" s="778"/>
      <c r="H100" s="778"/>
      <c r="I100" s="778"/>
      <c r="J100" s="778"/>
      <c r="K100" s="779"/>
      <c r="L100" s="779"/>
      <c r="M100" s="780"/>
      <c r="N100" s="780"/>
      <c r="O100" s="780"/>
      <c r="P100" s="783"/>
      <c r="Q100" s="783"/>
      <c r="R100" s="780"/>
      <c r="S100" s="780"/>
      <c r="T100" s="780"/>
      <c r="U100" s="781">
        <f t="shared" si="8"/>
        <v>0</v>
      </c>
      <c r="V100" s="781"/>
      <c r="W100" s="782"/>
      <c r="X100" s="48"/>
      <c r="Y100" s="48"/>
    </row>
    <row r="101" spans="1:25" s="122" customFormat="1" ht="18.75" customHeight="1">
      <c r="A101" s="776"/>
      <c r="B101" s="777"/>
      <c r="C101" s="778"/>
      <c r="D101" s="778"/>
      <c r="E101" s="778"/>
      <c r="F101" s="778"/>
      <c r="G101" s="778"/>
      <c r="H101" s="778"/>
      <c r="I101" s="778"/>
      <c r="J101" s="778"/>
      <c r="K101" s="779"/>
      <c r="L101" s="779"/>
      <c r="M101" s="780"/>
      <c r="N101" s="780"/>
      <c r="O101" s="780"/>
      <c r="P101" s="783"/>
      <c r="Q101" s="783"/>
      <c r="R101" s="780"/>
      <c r="S101" s="780"/>
      <c r="T101" s="780"/>
      <c r="U101" s="781">
        <f t="shared" si="8"/>
        <v>0</v>
      </c>
      <c r="V101" s="781"/>
      <c r="W101" s="782"/>
      <c r="X101" s="48"/>
      <c r="Y101" s="48"/>
    </row>
    <row r="102" spans="1:25" s="122" customFormat="1" ht="18.75" customHeight="1">
      <c r="A102" s="776"/>
      <c r="B102" s="777"/>
      <c r="C102" s="778"/>
      <c r="D102" s="778"/>
      <c r="E102" s="778"/>
      <c r="F102" s="778"/>
      <c r="G102" s="778"/>
      <c r="H102" s="778"/>
      <c r="I102" s="778"/>
      <c r="J102" s="778"/>
      <c r="K102" s="779"/>
      <c r="L102" s="779"/>
      <c r="M102" s="780"/>
      <c r="N102" s="780"/>
      <c r="O102" s="780"/>
      <c r="P102" s="783"/>
      <c r="Q102" s="783"/>
      <c r="R102" s="780"/>
      <c r="S102" s="780"/>
      <c r="T102" s="780"/>
      <c r="U102" s="781">
        <f t="shared" si="8"/>
        <v>0</v>
      </c>
      <c r="V102" s="781"/>
      <c r="W102" s="782"/>
      <c r="X102" s="48"/>
      <c r="Y102" s="48"/>
    </row>
    <row r="103" spans="1:25" s="122" customFormat="1" ht="18.75" customHeight="1">
      <c r="A103" s="776"/>
      <c r="B103" s="777"/>
      <c r="C103" s="778"/>
      <c r="D103" s="778"/>
      <c r="E103" s="778"/>
      <c r="F103" s="778"/>
      <c r="G103" s="778"/>
      <c r="H103" s="778"/>
      <c r="I103" s="778"/>
      <c r="J103" s="778"/>
      <c r="K103" s="779"/>
      <c r="L103" s="779"/>
      <c r="M103" s="780"/>
      <c r="N103" s="780"/>
      <c r="O103" s="780"/>
      <c r="P103" s="783"/>
      <c r="Q103" s="783"/>
      <c r="R103" s="780"/>
      <c r="S103" s="780"/>
      <c r="T103" s="780"/>
      <c r="U103" s="781">
        <f t="shared" si="8"/>
        <v>0</v>
      </c>
      <c r="V103" s="781"/>
      <c r="W103" s="782"/>
      <c r="X103" s="48"/>
      <c r="Y103" s="48"/>
    </row>
    <row r="104" spans="1:25" s="122" customFormat="1" ht="18.75" customHeight="1">
      <c r="A104" s="776"/>
      <c r="B104" s="777"/>
      <c r="C104" s="778"/>
      <c r="D104" s="778"/>
      <c r="E104" s="778"/>
      <c r="F104" s="778"/>
      <c r="G104" s="778"/>
      <c r="H104" s="778"/>
      <c r="I104" s="778"/>
      <c r="J104" s="778"/>
      <c r="K104" s="779"/>
      <c r="L104" s="779"/>
      <c r="M104" s="780"/>
      <c r="N104" s="780"/>
      <c r="O104" s="780"/>
      <c r="P104" s="783"/>
      <c r="Q104" s="783"/>
      <c r="R104" s="780"/>
      <c r="S104" s="780"/>
      <c r="T104" s="780"/>
      <c r="U104" s="781">
        <f t="shared" si="8"/>
        <v>0</v>
      </c>
      <c r="V104" s="781"/>
      <c r="W104" s="782"/>
      <c r="X104" s="48"/>
      <c r="Y104" s="48"/>
    </row>
    <row r="105" spans="1:25" s="122" customFormat="1" ht="18.75" customHeight="1">
      <c r="A105" s="776"/>
      <c r="B105" s="777"/>
      <c r="C105" s="778"/>
      <c r="D105" s="778"/>
      <c r="E105" s="778"/>
      <c r="F105" s="778"/>
      <c r="G105" s="778"/>
      <c r="H105" s="778"/>
      <c r="I105" s="778"/>
      <c r="J105" s="778"/>
      <c r="K105" s="779"/>
      <c r="L105" s="779"/>
      <c r="M105" s="780"/>
      <c r="N105" s="780"/>
      <c r="O105" s="780"/>
      <c r="P105" s="783"/>
      <c r="Q105" s="783"/>
      <c r="R105" s="780"/>
      <c r="S105" s="780"/>
      <c r="T105" s="780"/>
      <c r="U105" s="781">
        <f t="shared" si="8"/>
        <v>0</v>
      </c>
      <c r="V105" s="781"/>
      <c r="W105" s="782"/>
      <c r="X105" s="48"/>
      <c r="Y105" s="48"/>
    </row>
    <row r="106" spans="1:25" s="122" customFormat="1" ht="18.75" customHeight="1">
      <c r="A106" s="776"/>
      <c r="B106" s="777"/>
      <c r="C106" s="778"/>
      <c r="D106" s="778"/>
      <c r="E106" s="778"/>
      <c r="F106" s="778"/>
      <c r="G106" s="778"/>
      <c r="H106" s="778"/>
      <c r="I106" s="778"/>
      <c r="J106" s="778"/>
      <c r="K106" s="779"/>
      <c r="L106" s="779"/>
      <c r="M106" s="780"/>
      <c r="N106" s="780"/>
      <c r="O106" s="780"/>
      <c r="P106" s="783"/>
      <c r="Q106" s="783"/>
      <c r="R106" s="780"/>
      <c r="S106" s="780"/>
      <c r="T106" s="780"/>
      <c r="U106" s="781">
        <f t="shared" si="8"/>
        <v>0</v>
      </c>
      <c r="V106" s="781"/>
      <c r="W106" s="782"/>
      <c r="X106" s="48"/>
      <c r="Y106" s="48"/>
    </row>
    <row r="107" spans="1:25" s="122" customFormat="1" ht="18.75" customHeight="1">
      <c r="A107" s="776"/>
      <c r="B107" s="777"/>
      <c r="C107" s="778"/>
      <c r="D107" s="778"/>
      <c r="E107" s="778"/>
      <c r="F107" s="778"/>
      <c r="G107" s="778"/>
      <c r="H107" s="778"/>
      <c r="I107" s="778"/>
      <c r="J107" s="778"/>
      <c r="K107" s="779"/>
      <c r="L107" s="779"/>
      <c r="M107" s="780"/>
      <c r="N107" s="780"/>
      <c r="O107" s="780"/>
      <c r="P107" s="783"/>
      <c r="Q107" s="783"/>
      <c r="R107" s="780"/>
      <c r="S107" s="780"/>
      <c r="T107" s="780"/>
      <c r="U107" s="781">
        <f t="shared" si="8"/>
        <v>0</v>
      </c>
      <c r="V107" s="781"/>
      <c r="W107" s="782"/>
      <c r="X107" s="48"/>
      <c r="Y107" s="48"/>
    </row>
    <row r="108" spans="1:25" s="122" customFormat="1" ht="18.75" customHeight="1">
      <c r="A108" s="776"/>
      <c r="B108" s="777"/>
      <c r="C108" s="778"/>
      <c r="D108" s="778"/>
      <c r="E108" s="778"/>
      <c r="F108" s="778"/>
      <c r="G108" s="778"/>
      <c r="H108" s="778"/>
      <c r="I108" s="778"/>
      <c r="J108" s="778"/>
      <c r="K108" s="779"/>
      <c r="L108" s="779"/>
      <c r="M108" s="780"/>
      <c r="N108" s="780"/>
      <c r="O108" s="780"/>
      <c r="P108" s="783"/>
      <c r="Q108" s="783"/>
      <c r="R108" s="780"/>
      <c r="S108" s="780"/>
      <c r="T108" s="780"/>
      <c r="U108" s="781">
        <f t="shared" si="8"/>
        <v>0</v>
      </c>
      <c r="V108" s="781"/>
      <c r="W108" s="782"/>
      <c r="X108" s="48"/>
      <c r="Y108" s="48"/>
    </row>
    <row r="109" spans="1:25" s="122" customFormat="1" ht="18.75" customHeight="1">
      <c r="A109" s="776"/>
      <c r="B109" s="777"/>
      <c r="C109" s="778"/>
      <c r="D109" s="778"/>
      <c r="E109" s="778"/>
      <c r="F109" s="778"/>
      <c r="G109" s="778"/>
      <c r="H109" s="778"/>
      <c r="I109" s="778"/>
      <c r="J109" s="778"/>
      <c r="K109" s="779"/>
      <c r="L109" s="779"/>
      <c r="M109" s="780"/>
      <c r="N109" s="780"/>
      <c r="O109" s="780"/>
      <c r="P109" s="783"/>
      <c r="Q109" s="783"/>
      <c r="R109" s="780"/>
      <c r="S109" s="780"/>
      <c r="T109" s="780"/>
      <c r="U109" s="781">
        <f t="shared" ref="U109" si="9">INT(M109*R109)</f>
        <v>0</v>
      </c>
      <c r="V109" s="781"/>
      <c r="W109" s="782"/>
      <c r="X109" s="48"/>
      <c r="Y109" s="48"/>
    </row>
    <row r="110" spans="1:25" s="122" customFormat="1" ht="18.75" customHeight="1">
      <c r="A110" s="776"/>
      <c r="B110" s="777"/>
      <c r="C110" s="778"/>
      <c r="D110" s="778"/>
      <c r="E110" s="778"/>
      <c r="F110" s="778"/>
      <c r="G110" s="778"/>
      <c r="H110" s="778"/>
      <c r="I110" s="778"/>
      <c r="J110" s="778"/>
      <c r="K110" s="779"/>
      <c r="L110" s="779"/>
      <c r="M110" s="780"/>
      <c r="N110" s="780"/>
      <c r="O110" s="780"/>
      <c r="P110" s="783"/>
      <c r="Q110" s="783"/>
      <c r="R110" s="780"/>
      <c r="S110" s="780"/>
      <c r="T110" s="780"/>
      <c r="U110" s="781">
        <f t="shared" si="8"/>
        <v>0</v>
      </c>
      <c r="V110" s="781"/>
      <c r="W110" s="782"/>
      <c r="X110" s="48"/>
      <c r="Y110" s="48"/>
    </row>
    <row r="111" spans="1:25" s="122" customFormat="1" ht="18.75" customHeight="1">
      <c r="A111" s="776"/>
      <c r="B111" s="777"/>
      <c r="C111" s="778"/>
      <c r="D111" s="778"/>
      <c r="E111" s="778"/>
      <c r="F111" s="778"/>
      <c r="G111" s="778"/>
      <c r="H111" s="778"/>
      <c r="I111" s="778"/>
      <c r="J111" s="778"/>
      <c r="K111" s="779"/>
      <c r="L111" s="779"/>
      <c r="M111" s="780"/>
      <c r="N111" s="780"/>
      <c r="O111" s="780"/>
      <c r="P111" s="783"/>
      <c r="Q111" s="783"/>
      <c r="R111" s="780"/>
      <c r="S111" s="780"/>
      <c r="T111" s="780"/>
      <c r="U111" s="781">
        <f t="shared" si="8"/>
        <v>0</v>
      </c>
      <c r="V111" s="781"/>
      <c r="W111" s="782"/>
      <c r="X111" s="48"/>
      <c r="Y111" s="48"/>
    </row>
    <row r="112" spans="1:25" s="122" customFormat="1" ht="18.75" customHeight="1">
      <c r="A112" s="776"/>
      <c r="B112" s="777"/>
      <c r="C112" s="778"/>
      <c r="D112" s="778"/>
      <c r="E112" s="778"/>
      <c r="F112" s="778"/>
      <c r="G112" s="778"/>
      <c r="H112" s="778"/>
      <c r="I112" s="778"/>
      <c r="J112" s="778"/>
      <c r="K112" s="779"/>
      <c r="L112" s="779"/>
      <c r="M112" s="780"/>
      <c r="N112" s="780"/>
      <c r="O112" s="780"/>
      <c r="P112" s="783"/>
      <c r="Q112" s="783"/>
      <c r="R112" s="780"/>
      <c r="S112" s="780"/>
      <c r="T112" s="780"/>
      <c r="U112" s="781">
        <f t="shared" si="8"/>
        <v>0</v>
      </c>
      <c r="V112" s="781"/>
      <c r="W112" s="782"/>
      <c r="X112" s="48"/>
      <c r="Y112" s="48"/>
    </row>
    <row r="113" spans="1:25" s="122" customFormat="1" ht="18.75" customHeight="1">
      <c r="A113" s="776"/>
      <c r="B113" s="777"/>
      <c r="C113" s="778"/>
      <c r="D113" s="778"/>
      <c r="E113" s="778"/>
      <c r="F113" s="778"/>
      <c r="G113" s="778"/>
      <c r="H113" s="778"/>
      <c r="I113" s="778"/>
      <c r="J113" s="778"/>
      <c r="K113" s="779"/>
      <c r="L113" s="779"/>
      <c r="M113" s="780"/>
      <c r="N113" s="780"/>
      <c r="O113" s="780"/>
      <c r="P113" s="783"/>
      <c r="Q113" s="783"/>
      <c r="R113" s="780"/>
      <c r="S113" s="780"/>
      <c r="T113" s="780"/>
      <c r="U113" s="781">
        <f t="shared" si="8"/>
        <v>0</v>
      </c>
      <c r="V113" s="781"/>
      <c r="W113" s="782"/>
      <c r="X113" s="48"/>
      <c r="Y113" s="48"/>
    </row>
    <row r="114" spans="1:25" s="122" customFormat="1" ht="18.75" customHeight="1">
      <c r="A114" s="776"/>
      <c r="B114" s="777"/>
      <c r="C114" s="778"/>
      <c r="D114" s="778"/>
      <c r="E114" s="778"/>
      <c r="F114" s="778"/>
      <c r="G114" s="778"/>
      <c r="H114" s="778"/>
      <c r="I114" s="778"/>
      <c r="J114" s="778"/>
      <c r="K114" s="779"/>
      <c r="L114" s="779"/>
      <c r="M114" s="780"/>
      <c r="N114" s="780"/>
      <c r="O114" s="780"/>
      <c r="P114" s="783"/>
      <c r="Q114" s="783"/>
      <c r="R114" s="780"/>
      <c r="S114" s="780"/>
      <c r="T114" s="780"/>
      <c r="U114" s="781">
        <f t="shared" ref="U114" si="10">INT(M114*R114)</f>
        <v>0</v>
      </c>
      <c r="V114" s="781"/>
      <c r="W114" s="782"/>
      <c r="X114" s="48"/>
      <c r="Y114" s="48"/>
    </row>
    <row r="115" spans="1:25" s="122" customFormat="1" ht="18.75" customHeight="1">
      <c r="A115" s="776"/>
      <c r="B115" s="777"/>
      <c r="C115" s="778"/>
      <c r="D115" s="778"/>
      <c r="E115" s="778"/>
      <c r="F115" s="778"/>
      <c r="G115" s="778"/>
      <c r="H115" s="778"/>
      <c r="I115" s="778"/>
      <c r="J115" s="778"/>
      <c r="K115" s="779"/>
      <c r="L115" s="779"/>
      <c r="M115" s="780"/>
      <c r="N115" s="780"/>
      <c r="O115" s="780"/>
      <c r="P115" s="783"/>
      <c r="Q115" s="783"/>
      <c r="R115" s="780"/>
      <c r="S115" s="780"/>
      <c r="T115" s="780"/>
      <c r="U115" s="781">
        <f t="shared" si="8"/>
        <v>0</v>
      </c>
      <c r="V115" s="781"/>
      <c r="W115" s="782"/>
      <c r="X115" s="48"/>
      <c r="Y115" s="48"/>
    </row>
    <row r="116" spans="1:25" s="122" customFormat="1" ht="18.75" customHeight="1">
      <c r="A116" s="776"/>
      <c r="B116" s="777"/>
      <c r="C116" s="778"/>
      <c r="D116" s="778"/>
      <c r="E116" s="778"/>
      <c r="F116" s="778"/>
      <c r="G116" s="778"/>
      <c r="H116" s="778"/>
      <c r="I116" s="778"/>
      <c r="J116" s="778"/>
      <c r="K116" s="779"/>
      <c r="L116" s="779"/>
      <c r="M116" s="780"/>
      <c r="N116" s="780"/>
      <c r="O116" s="780"/>
      <c r="P116" s="783"/>
      <c r="Q116" s="783"/>
      <c r="R116" s="780"/>
      <c r="S116" s="780"/>
      <c r="T116" s="780"/>
      <c r="U116" s="781">
        <f t="shared" si="8"/>
        <v>0</v>
      </c>
      <c r="V116" s="781"/>
      <c r="W116" s="782"/>
      <c r="X116" s="48"/>
      <c r="Y116" s="48"/>
    </row>
    <row r="117" spans="1:25" s="122" customFormat="1" ht="18.75" customHeight="1">
      <c r="A117" s="776"/>
      <c r="B117" s="777"/>
      <c r="C117" s="778"/>
      <c r="D117" s="778"/>
      <c r="E117" s="778"/>
      <c r="F117" s="778"/>
      <c r="G117" s="778"/>
      <c r="H117" s="778"/>
      <c r="I117" s="778"/>
      <c r="J117" s="778"/>
      <c r="K117" s="779"/>
      <c r="L117" s="779"/>
      <c r="M117" s="780"/>
      <c r="N117" s="780"/>
      <c r="O117" s="780"/>
      <c r="P117" s="783"/>
      <c r="Q117" s="783"/>
      <c r="R117" s="780"/>
      <c r="S117" s="780"/>
      <c r="T117" s="780"/>
      <c r="U117" s="781">
        <f t="shared" si="8"/>
        <v>0</v>
      </c>
      <c r="V117" s="781"/>
      <c r="W117" s="782"/>
      <c r="X117" s="48"/>
      <c r="Y117" s="48"/>
    </row>
    <row r="118" spans="1:25" s="122" customFormat="1" ht="18.75" customHeight="1">
      <c r="A118" s="776"/>
      <c r="B118" s="777"/>
      <c r="C118" s="778"/>
      <c r="D118" s="778"/>
      <c r="E118" s="778"/>
      <c r="F118" s="778"/>
      <c r="G118" s="778"/>
      <c r="H118" s="778"/>
      <c r="I118" s="778"/>
      <c r="J118" s="778"/>
      <c r="K118" s="779"/>
      <c r="L118" s="779"/>
      <c r="M118" s="780"/>
      <c r="N118" s="780"/>
      <c r="O118" s="780"/>
      <c r="P118" s="783"/>
      <c r="Q118" s="783"/>
      <c r="R118" s="780"/>
      <c r="S118" s="780"/>
      <c r="T118" s="780"/>
      <c r="U118" s="781">
        <f t="shared" si="8"/>
        <v>0</v>
      </c>
      <c r="V118" s="781"/>
      <c r="W118" s="782"/>
      <c r="X118" s="48"/>
      <c r="Y118" s="48"/>
    </row>
    <row r="119" spans="1:25" s="122" customFormat="1" ht="18.75" customHeight="1">
      <c r="A119" s="776"/>
      <c r="B119" s="777"/>
      <c r="C119" s="778"/>
      <c r="D119" s="778"/>
      <c r="E119" s="778"/>
      <c r="F119" s="778"/>
      <c r="G119" s="778"/>
      <c r="H119" s="778"/>
      <c r="I119" s="778"/>
      <c r="J119" s="778"/>
      <c r="K119" s="779"/>
      <c r="L119" s="779"/>
      <c r="M119" s="780"/>
      <c r="N119" s="780"/>
      <c r="O119" s="780"/>
      <c r="P119" s="783"/>
      <c r="Q119" s="783"/>
      <c r="R119" s="780"/>
      <c r="S119" s="780"/>
      <c r="T119" s="780"/>
      <c r="U119" s="781">
        <f t="shared" si="8"/>
        <v>0</v>
      </c>
      <c r="V119" s="781"/>
      <c r="W119" s="782"/>
      <c r="X119" s="48"/>
      <c r="Y119" s="48"/>
    </row>
    <row r="120" spans="1:25" s="122" customFormat="1" ht="18.75" customHeight="1">
      <c r="A120" s="776"/>
      <c r="B120" s="777"/>
      <c r="C120" s="778"/>
      <c r="D120" s="778"/>
      <c r="E120" s="778"/>
      <c r="F120" s="778"/>
      <c r="G120" s="778"/>
      <c r="H120" s="778"/>
      <c r="I120" s="778"/>
      <c r="J120" s="778"/>
      <c r="K120" s="779"/>
      <c r="L120" s="779"/>
      <c r="M120" s="780"/>
      <c r="N120" s="780"/>
      <c r="O120" s="780"/>
      <c r="P120" s="783"/>
      <c r="Q120" s="783"/>
      <c r="R120" s="780"/>
      <c r="S120" s="780"/>
      <c r="T120" s="780"/>
      <c r="U120" s="781">
        <f t="shared" si="8"/>
        <v>0</v>
      </c>
      <c r="V120" s="781"/>
      <c r="W120" s="782"/>
      <c r="X120" s="48"/>
      <c r="Y120" s="48"/>
    </row>
    <row r="121" spans="1:25" s="122" customFormat="1" ht="18.75" customHeight="1" thickBot="1">
      <c r="A121" s="776"/>
      <c r="B121" s="777"/>
      <c r="C121" s="778"/>
      <c r="D121" s="778"/>
      <c r="E121" s="778"/>
      <c r="F121" s="778"/>
      <c r="G121" s="778"/>
      <c r="H121" s="778"/>
      <c r="I121" s="778"/>
      <c r="J121" s="778"/>
      <c r="K121" s="779"/>
      <c r="L121" s="779"/>
      <c r="M121" s="780"/>
      <c r="N121" s="780"/>
      <c r="O121" s="780"/>
      <c r="P121" s="783"/>
      <c r="Q121" s="783"/>
      <c r="R121" s="780"/>
      <c r="S121" s="780"/>
      <c r="T121" s="780"/>
      <c r="U121" s="781">
        <f t="shared" si="8"/>
        <v>0</v>
      </c>
      <c r="V121" s="781"/>
      <c r="W121" s="782"/>
      <c r="X121" s="48"/>
      <c r="Y121" s="48"/>
    </row>
    <row r="122" spans="1:25" s="122" customFormat="1" ht="18.75" customHeight="1" thickBot="1">
      <c r="A122" s="822" t="s">
        <v>63</v>
      </c>
      <c r="B122" s="822"/>
      <c r="C122" s="822"/>
      <c r="D122" s="822"/>
      <c r="E122" s="822"/>
      <c r="F122" s="822"/>
      <c r="G122" s="822"/>
      <c r="H122" s="822"/>
      <c r="I122" s="822"/>
      <c r="J122" s="822"/>
      <c r="K122" s="822"/>
      <c r="L122" s="822"/>
      <c r="M122" s="822"/>
      <c r="N122" s="822"/>
      <c r="O122" s="822"/>
      <c r="P122" s="822"/>
      <c r="Q122" s="823"/>
      <c r="R122" s="768" t="s">
        <v>61</v>
      </c>
      <c r="S122" s="769"/>
      <c r="T122" s="770"/>
      <c r="U122" s="771">
        <f>SUM(U93:W121)</f>
        <v>0</v>
      </c>
      <c r="V122" s="772"/>
      <c r="W122" s="773"/>
      <c r="X122" s="48"/>
      <c r="Y122" s="48"/>
    </row>
    <row r="123" spans="1:25" s="122" customFormat="1" ht="18" customHeight="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4"/>
      <c r="R123" s="144"/>
      <c r="S123" s="144"/>
      <c r="T123" s="149"/>
      <c r="U123" s="149"/>
      <c r="V123" s="149"/>
      <c r="W123" s="48"/>
      <c r="X123" s="48"/>
      <c r="Y123" s="48"/>
    </row>
  </sheetData>
  <sheetProtection algorithmName="SHA-512" hashValue="AyHRu834vHHAMhSiDy4OgFScwvwM5MkezY/2Oc5wmtP3WuJCZUU2+qaVOhoOS1TXhrGi20wtsecEoBV1/VypNA==" saltValue="Y9yRvdyLYiKkWeXIRnaOig==" spinCount="100000" sheet="1" objects="1" scenarios="1"/>
  <mergeCells count="650">
    <mergeCell ref="AA14:AB14"/>
    <mergeCell ref="Q10:W10"/>
    <mergeCell ref="A90:C90"/>
    <mergeCell ref="D8:M8"/>
    <mergeCell ref="D49:M49"/>
    <mergeCell ref="D90:M90"/>
    <mergeCell ref="A36:B36"/>
    <mergeCell ref="C36:J36"/>
    <mergeCell ref="K36:L36"/>
    <mergeCell ref="M36:O36"/>
    <mergeCell ref="A72:B72"/>
    <mergeCell ref="C72:J72"/>
    <mergeCell ref="K72:L72"/>
    <mergeCell ref="M72:O72"/>
    <mergeCell ref="M16:O16"/>
    <mergeCell ref="K16:L16"/>
    <mergeCell ref="A17:B17"/>
    <mergeCell ref="A18:B18"/>
    <mergeCell ref="C18:J18"/>
    <mergeCell ref="K18:L18"/>
    <mergeCell ref="M18:O18"/>
    <mergeCell ref="C17:J17"/>
    <mergeCell ref="M17:O17"/>
    <mergeCell ref="A20:B20"/>
    <mergeCell ref="A83:W83"/>
    <mergeCell ref="A85:L85"/>
    <mergeCell ref="T85:W85"/>
    <mergeCell ref="A86:C86"/>
    <mergeCell ref="C16:J16"/>
    <mergeCell ref="K17:L17"/>
    <mergeCell ref="R16:T16"/>
    <mergeCell ref="P16:Q16"/>
    <mergeCell ref="A49:C49"/>
    <mergeCell ref="V43:W43"/>
    <mergeCell ref="V84:W84"/>
    <mergeCell ref="P36:Q36"/>
    <mergeCell ref="R36:T36"/>
    <mergeCell ref="U36:W36"/>
    <mergeCell ref="T45:W45"/>
    <mergeCell ref="T86:W86"/>
    <mergeCell ref="P72:Q72"/>
    <mergeCell ref="R72:T72"/>
    <mergeCell ref="U72:W72"/>
    <mergeCell ref="Q47:W47"/>
    <mergeCell ref="R17:T17"/>
    <mergeCell ref="U51:W51"/>
    <mergeCell ref="A21:B21"/>
    <mergeCell ref="C21:J21"/>
    <mergeCell ref="A1:W1"/>
    <mergeCell ref="A4:L4"/>
    <mergeCell ref="A5:C5"/>
    <mergeCell ref="T4:W4"/>
    <mergeCell ref="A42:W42"/>
    <mergeCell ref="A44:L44"/>
    <mergeCell ref="T44:W44"/>
    <mergeCell ref="A40:Q40"/>
    <mergeCell ref="Q7:W7"/>
    <mergeCell ref="Q8:W8"/>
    <mergeCell ref="A16:B16"/>
    <mergeCell ref="U16:W16"/>
    <mergeCell ref="A8:C8"/>
    <mergeCell ref="V2:W2"/>
    <mergeCell ref="Q6:W6"/>
    <mergeCell ref="U17:W17"/>
    <mergeCell ref="P18:Q18"/>
    <mergeCell ref="R18:T18"/>
    <mergeCell ref="U18:W18"/>
    <mergeCell ref="R19:T19"/>
    <mergeCell ref="U19:W19"/>
    <mergeCell ref="P17:Q17"/>
    <mergeCell ref="R21:T21"/>
    <mergeCell ref="U20:W20"/>
    <mergeCell ref="A122:Q122"/>
    <mergeCell ref="A81:Q81"/>
    <mergeCell ref="A51:B51"/>
    <mergeCell ref="C51:J51"/>
    <mergeCell ref="K51:L51"/>
    <mergeCell ref="M51:O51"/>
    <mergeCell ref="P51:Q51"/>
    <mergeCell ref="R51:T51"/>
    <mergeCell ref="M20:O20"/>
    <mergeCell ref="P20:Q20"/>
    <mergeCell ref="R20:T20"/>
    <mergeCell ref="A24:B24"/>
    <mergeCell ref="C24:J24"/>
    <mergeCell ref="K24:L24"/>
    <mergeCell ref="M24:O24"/>
    <mergeCell ref="P24:Q24"/>
    <mergeCell ref="R24:T24"/>
    <mergeCell ref="A28:B28"/>
    <mergeCell ref="C28:J28"/>
    <mergeCell ref="K28:L28"/>
    <mergeCell ref="M28:O28"/>
    <mergeCell ref="P28:Q28"/>
    <mergeCell ref="R28:T28"/>
    <mergeCell ref="K20:L20"/>
    <mergeCell ref="Q89:W89"/>
    <mergeCell ref="Q90:W90"/>
    <mergeCell ref="A52:B52"/>
    <mergeCell ref="C52:J52"/>
    <mergeCell ref="K52:L52"/>
    <mergeCell ref="M52:O52"/>
    <mergeCell ref="P52:Q52"/>
    <mergeCell ref="R52:T52"/>
    <mergeCell ref="U52:W52"/>
    <mergeCell ref="U53:W53"/>
    <mergeCell ref="R54:T54"/>
    <mergeCell ref="U54:W54"/>
    <mergeCell ref="A55:B55"/>
    <mergeCell ref="C55:J55"/>
    <mergeCell ref="K55:L55"/>
    <mergeCell ref="A54:B54"/>
    <mergeCell ref="C54:J54"/>
    <mergeCell ref="K54:L54"/>
    <mergeCell ref="M54:O54"/>
    <mergeCell ref="P54:Q54"/>
    <mergeCell ref="A53:B53"/>
    <mergeCell ref="R56:T56"/>
    <mergeCell ref="U56:W56"/>
    <mergeCell ref="M53:O53"/>
    <mergeCell ref="K21:L21"/>
    <mergeCell ref="M21:O21"/>
    <mergeCell ref="P21:Q21"/>
    <mergeCell ref="U21:W21"/>
    <mergeCell ref="C20:J20"/>
    <mergeCell ref="A19:B19"/>
    <mergeCell ref="C19:J19"/>
    <mergeCell ref="K19:L19"/>
    <mergeCell ref="M19:O19"/>
    <mergeCell ref="P19:Q19"/>
    <mergeCell ref="A25:B25"/>
    <mergeCell ref="C25:J25"/>
    <mergeCell ref="K25:L25"/>
    <mergeCell ref="M25:O25"/>
    <mergeCell ref="P25:Q25"/>
    <mergeCell ref="U24:W24"/>
    <mergeCell ref="R22:T22"/>
    <mergeCell ref="U22:W22"/>
    <mergeCell ref="A22:B22"/>
    <mergeCell ref="C22:J22"/>
    <mergeCell ref="K22:L22"/>
    <mergeCell ref="M22:O22"/>
    <mergeCell ref="P22:Q22"/>
    <mergeCell ref="A23:B23"/>
    <mergeCell ref="C23:J23"/>
    <mergeCell ref="K23:L23"/>
    <mergeCell ref="M23:O23"/>
    <mergeCell ref="P23:Q23"/>
    <mergeCell ref="K30:L30"/>
    <mergeCell ref="M30:O30"/>
    <mergeCell ref="P30:Q30"/>
    <mergeCell ref="U26:W26"/>
    <mergeCell ref="R30:T30"/>
    <mergeCell ref="U30:W30"/>
    <mergeCell ref="A29:B29"/>
    <mergeCell ref="C29:J29"/>
    <mergeCell ref="K29:L29"/>
    <mergeCell ref="M29:O29"/>
    <mergeCell ref="P29:Q29"/>
    <mergeCell ref="M27:O27"/>
    <mergeCell ref="P27:Q27"/>
    <mergeCell ref="A30:B30"/>
    <mergeCell ref="R26:T26"/>
    <mergeCell ref="A26:B26"/>
    <mergeCell ref="C26:J26"/>
    <mergeCell ref="K26:L26"/>
    <mergeCell ref="M26:O26"/>
    <mergeCell ref="R29:T29"/>
    <mergeCell ref="U33:W33"/>
    <mergeCell ref="R35:T35"/>
    <mergeCell ref="U35:W35"/>
    <mergeCell ref="R34:T34"/>
    <mergeCell ref="U34:W34"/>
    <mergeCell ref="R31:T31"/>
    <mergeCell ref="U31:W31"/>
    <mergeCell ref="K31:L31"/>
    <mergeCell ref="M31:O31"/>
    <mergeCell ref="P31:Q31"/>
    <mergeCell ref="R32:T32"/>
    <mergeCell ref="U32:W32"/>
    <mergeCell ref="K32:L32"/>
    <mergeCell ref="M32:O32"/>
    <mergeCell ref="P32:Q32"/>
    <mergeCell ref="A31:B31"/>
    <mergeCell ref="C31:J31"/>
    <mergeCell ref="U11:W11"/>
    <mergeCell ref="U12:W12"/>
    <mergeCell ref="U13:W13"/>
    <mergeCell ref="S11:T11"/>
    <mergeCell ref="S12:T12"/>
    <mergeCell ref="S13:T13"/>
    <mergeCell ref="R27:T27"/>
    <mergeCell ref="U27:W27"/>
    <mergeCell ref="R25:T25"/>
    <mergeCell ref="U25:W25"/>
    <mergeCell ref="R23:T23"/>
    <mergeCell ref="U23:W23"/>
    <mergeCell ref="Q11:R11"/>
    <mergeCell ref="Q12:R12"/>
    <mergeCell ref="Q13:R13"/>
    <mergeCell ref="A27:B27"/>
    <mergeCell ref="C27:J27"/>
    <mergeCell ref="K27:L27"/>
    <mergeCell ref="U28:W28"/>
    <mergeCell ref="C30:J30"/>
    <mergeCell ref="U29:W29"/>
    <mergeCell ref="P26:Q26"/>
    <mergeCell ref="P53:Q53"/>
    <mergeCell ref="R53:T53"/>
    <mergeCell ref="A35:B35"/>
    <mergeCell ref="C35:J35"/>
    <mergeCell ref="K35:L35"/>
    <mergeCell ref="M35:O35"/>
    <mergeCell ref="P35:Q35"/>
    <mergeCell ref="M34:O34"/>
    <mergeCell ref="P34:Q34"/>
    <mergeCell ref="R41:T41"/>
    <mergeCell ref="Q48:W48"/>
    <mergeCell ref="Q49:W49"/>
    <mergeCell ref="A46:C46"/>
    <mergeCell ref="C37:J37"/>
    <mergeCell ref="K37:L37"/>
    <mergeCell ref="M37:O37"/>
    <mergeCell ref="R39:T39"/>
    <mergeCell ref="U39:W39"/>
    <mergeCell ref="R40:T40"/>
    <mergeCell ref="A33:B33"/>
    <mergeCell ref="C33:J33"/>
    <mergeCell ref="K33:L33"/>
    <mergeCell ref="M33:O33"/>
    <mergeCell ref="P33:Q33"/>
    <mergeCell ref="R33:T33"/>
    <mergeCell ref="A32:B32"/>
    <mergeCell ref="A39:B39"/>
    <mergeCell ref="C39:J39"/>
    <mergeCell ref="C32:J32"/>
    <mergeCell ref="P57:Q57"/>
    <mergeCell ref="R57:T57"/>
    <mergeCell ref="U57:W57"/>
    <mergeCell ref="A56:B56"/>
    <mergeCell ref="C56:J56"/>
    <mergeCell ref="K56:L56"/>
    <mergeCell ref="M56:O56"/>
    <mergeCell ref="P56:Q56"/>
    <mergeCell ref="P37:Q37"/>
    <mergeCell ref="U40:W40"/>
    <mergeCell ref="U41:W41"/>
    <mergeCell ref="K39:L39"/>
    <mergeCell ref="M39:O39"/>
    <mergeCell ref="P39:Q39"/>
    <mergeCell ref="R37:T37"/>
    <mergeCell ref="U37:W37"/>
    <mergeCell ref="A38:B38"/>
    <mergeCell ref="C38:J38"/>
    <mergeCell ref="K38:L38"/>
    <mergeCell ref="M38:O38"/>
    <mergeCell ref="P38:Q38"/>
    <mergeCell ref="R38:T38"/>
    <mergeCell ref="U38:W38"/>
    <mergeCell ref="A37:B37"/>
    <mergeCell ref="M55:O55"/>
    <mergeCell ref="P55:Q55"/>
    <mergeCell ref="R55:T55"/>
    <mergeCell ref="U55:W55"/>
    <mergeCell ref="C53:J53"/>
    <mergeCell ref="K53:L53"/>
    <mergeCell ref="R58:T58"/>
    <mergeCell ref="U58:W58"/>
    <mergeCell ref="A59:B59"/>
    <mergeCell ref="C59:J59"/>
    <mergeCell ref="K59:L59"/>
    <mergeCell ref="M59:O59"/>
    <mergeCell ref="P59:Q59"/>
    <mergeCell ref="R59:T59"/>
    <mergeCell ref="U59:W59"/>
    <mergeCell ref="A58:B58"/>
    <mergeCell ref="C58:J58"/>
    <mergeCell ref="K58:L58"/>
    <mergeCell ref="M58:O58"/>
    <mergeCell ref="P58:Q58"/>
    <mergeCell ref="A57:B57"/>
    <mergeCell ref="C57:J57"/>
    <mergeCell ref="K57:L57"/>
    <mergeCell ref="M57:O57"/>
    <mergeCell ref="R60:T60"/>
    <mergeCell ref="U60:W60"/>
    <mergeCell ref="A61:B61"/>
    <mergeCell ref="C61:J61"/>
    <mergeCell ref="K61:L61"/>
    <mergeCell ref="M61:O61"/>
    <mergeCell ref="P61:Q61"/>
    <mergeCell ref="R61:T61"/>
    <mergeCell ref="U61:W61"/>
    <mergeCell ref="A60:B60"/>
    <mergeCell ref="C60:J60"/>
    <mergeCell ref="K60:L60"/>
    <mergeCell ref="M60:O60"/>
    <mergeCell ref="P60:Q60"/>
    <mergeCell ref="R62:T62"/>
    <mergeCell ref="U62:W62"/>
    <mergeCell ref="A63:B63"/>
    <mergeCell ref="C63:J63"/>
    <mergeCell ref="K63:L63"/>
    <mergeCell ref="M63:O63"/>
    <mergeCell ref="P63:Q63"/>
    <mergeCell ref="R63:T63"/>
    <mergeCell ref="U63:W63"/>
    <mergeCell ref="A62:B62"/>
    <mergeCell ref="C62:J62"/>
    <mergeCell ref="K62:L62"/>
    <mergeCell ref="M62:O62"/>
    <mergeCell ref="P62:Q62"/>
    <mergeCell ref="R64:T64"/>
    <mergeCell ref="U64:W64"/>
    <mergeCell ref="A65:B65"/>
    <mergeCell ref="C65:J65"/>
    <mergeCell ref="K65:L65"/>
    <mergeCell ref="M65:O65"/>
    <mergeCell ref="P65:Q65"/>
    <mergeCell ref="R65:T65"/>
    <mergeCell ref="U65:W65"/>
    <mergeCell ref="A64:B64"/>
    <mergeCell ref="C64:J64"/>
    <mergeCell ref="K64:L64"/>
    <mergeCell ref="M64:O64"/>
    <mergeCell ref="P64:Q64"/>
    <mergeCell ref="R66:T66"/>
    <mergeCell ref="U66:W66"/>
    <mergeCell ref="A67:B67"/>
    <mergeCell ref="C67:J67"/>
    <mergeCell ref="K67:L67"/>
    <mergeCell ref="M67:O67"/>
    <mergeCell ref="P67:Q67"/>
    <mergeCell ref="R67:T67"/>
    <mergeCell ref="U67:W67"/>
    <mergeCell ref="A66:B66"/>
    <mergeCell ref="C66:J66"/>
    <mergeCell ref="K66:L66"/>
    <mergeCell ref="M66:O66"/>
    <mergeCell ref="P66:Q66"/>
    <mergeCell ref="R68:T68"/>
    <mergeCell ref="U68:W68"/>
    <mergeCell ref="A69:B69"/>
    <mergeCell ref="C69:J69"/>
    <mergeCell ref="K69:L69"/>
    <mergeCell ref="M69:O69"/>
    <mergeCell ref="P69:Q69"/>
    <mergeCell ref="R69:T69"/>
    <mergeCell ref="U69:W69"/>
    <mergeCell ref="A68:B68"/>
    <mergeCell ref="C68:J68"/>
    <mergeCell ref="K68:L68"/>
    <mergeCell ref="M68:O68"/>
    <mergeCell ref="P68:Q68"/>
    <mergeCell ref="R70:T70"/>
    <mergeCell ref="U70:W70"/>
    <mergeCell ref="A71:B71"/>
    <mergeCell ref="C71:J71"/>
    <mergeCell ref="K71:L71"/>
    <mergeCell ref="M71:O71"/>
    <mergeCell ref="P71:Q71"/>
    <mergeCell ref="R71:T71"/>
    <mergeCell ref="U71:W71"/>
    <mergeCell ref="A70:B70"/>
    <mergeCell ref="C70:J70"/>
    <mergeCell ref="K70:L70"/>
    <mergeCell ref="M70:O70"/>
    <mergeCell ref="P70:Q70"/>
    <mergeCell ref="R73:T73"/>
    <mergeCell ref="U73:W73"/>
    <mergeCell ref="A75:B75"/>
    <mergeCell ref="C75:J75"/>
    <mergeCell ref="K75:L75"/>
    <mergeCell ref="M75:O75"/>
    <mergeCell ref="P75:Q75"/>
    <mergeCell ref="R75:T75"/>
    <mergeCell ref="U75:W75"/>
    <mergeCell ref="A74:B74"/>
    <mergeCell ref="C74:J74"/>
    <mergeCell ref="K74:L74"/>
    <mergeCell ref="M74:O74"/>
    <mergeCell ref="P74:Q74"/>
    <mergeCell ref="R74:T74"/>
    <mergeCell ref="U74:W74"/>
    <mergeCell ref="A73:B73"/>
    <mergeCell ref="C73:J73"/>
    <mergeCell ref="K73:L73"/>
    <mergeCell ref="M73:O73"/>
    <mergeCell ref="P73:Q73"/>
    <mergeCell ref="R76:T76"/>
    <mergeCell ref="U76:W76"/>
    <mergeCell ref="A77:B77"/>
    <mergeCell ref="C77:J77"/>
    <mergeCell ref="K77:L77"/>
    <mergeCell ref="M77:O77"/>
    <mergeCell ref="P77:Q77"/>
    <mergeCell ref="R77:T77"/>
    <mergeCell ref="U77:W77"/>
    <mergeCell ref="A76:B76"/>
    <mergeCell ref="C76:J76"/>
    <mergeCell ref="K76:L76"/>
    <mergeCell ref="M76:O76"/>
    <mergeCell ref="P76:Q76"/>
    <mergeCell ref="R78:T78"/>
    <mergeCell ref="U78:W78"/>
    <mergeCell ref="A79:B79"/>
    <mergeCell ref="C79:J79"/>
    <mergeCell ref="K79:L79"/>
    <mergeCell ref="M79:O79"/>
    <mergeCell ref="P79:Q79"/>
    <mergeCell ref="R79:T79"/>
    <mergeCell ref="U79:W79"/>
    <mergeCell ref="A78:B78"/>
    <mergeCell ref="C78:J78"/>
    <mergeCell ref="K78:L78"/>
    <mergeCell ref="M78:O78"/>
    <mergeCell ref="P78:Q78"/>
    <mergeCell ref="R80:T80"/>
    <mergeCell ref="U80:W80"/>
    <mergeCell ref="A93:B93"/>
    <mergeCell ref="C93:J93"/>
    <mergeCell ref="K93:L93"/>
    <mergeCell ref="M93:O93"/>
    <mergeCell ref="P93:Q93"/>
    <mergeCell ref="R93:T93"/>
    <mergeCell ref="U93:W93"/>
    <mergeCell ref="R81:T81"/>
    <mergeCell ref="U81:W81"/>
    <mergeCell ref="A80:B80"/>
    <mergeCell ref="C80:J80"/>
    <mergeCell ref="K80:L80"/>
    <mergeCell ref="M80:O80"/>
    <mergeCell ref="P80:Q80"/>
    <mergeCell ref="R92:T92"/>
    <mergeCell ref="U92:W92"/>
    <mergeCell ref="A92:B92"/>
    <mergeCell ref="C92:J92"/>
    <mergeCell ref="K92:L92"/>
    <mergeCell ref="M92:O92"/>
    <mergeCell ref="P92:Q92"/>
    <mergeCell ref="Q88:W88"/>
    <mergeCell ref="R94:T94"/>
    <mergeCell ref="U94:W94"/>
    <mergeCell ref="A95:B95"/>
    <mergeCell ref="C95:J95"/>
    <mergeCell ref="K95:L95"/>
    <mergeCell ref="M95:O95"/>
    <mergeCell ref="P95:Q95"/>
    <mergeCell ref="R95:T95"/>
    <mergeCell ref="U95:W95"/>
    <mergeCell ref="A94:B94"/>
    <mergeCell ref="C94:J94"/>
    <mergeCell ref="K94:L94"/>
    <mergeCell ref="M94:O94"/>
    <mergeCell ref="P94:Q94"/>
    <mergeCell ref="R96:T96"/>
    <mergeCell ref="U96:W96"/>
    <mergeCell ref="A97:B97"/>
    <mergeCell ref="C97:J97"/>
    <mergeCell ref="K97:L97"/>
    <mergeCell ref="M97:O97"/>
    <mergeCell ref="P97:Q97"/>
    <mergeCell ref="R97:T97"/>
    <mergeCell ref="U97:W97"/>
    <mergeCell ref="A96:B96"/>
    <mergeCell ref="C96:J96"/>
    <mergeCell ref="K96:L96"/>
    <mergeCell ref="M96:O96"/>
    <mergeCell ref="P96:Q96"/>
    <mergeCell ref="R98:T98"/>
    <mergeCell ref="U98:W98"/>
    <mergeCell ref="A99:B99"/>
    <mergeCell ref="C99:J99"/>
    <mergeCell ref="K99:L99"/>
    <mergeCell ref="M99:O99"/>
    <mergeCell ref="P99:Q99"/>
    <mergeCell ref="R99:T99"/>
    <mergeCell ref="U99:W99"/>
    <mergeCell ref="A98:B98"/>
    <mergeCell ref="C98:J98"/>
    <mergeCell ref="K98:L98"/>
    <mergeCell ref="M98:O98"/>
    <mergeCell ref="P98:Q98"/>
    <mergeCell ref="R100:T100"/>
    <mergeCell ref="U100:W100"/>
    <mergeCell ref="A101:B101"/>
    <mergeCell ref="C101:J101"/>
    <mergeCell ref="K101:L101"/>
    <mergeCell ref="M101:O101"/>
    <mergeCell ref="P101:Q101"/>
    <mergeCell ref="R101:T101"/>
    <mergeCell ref="U101:W101"/>
    <mergeCell ref="A100:B100"/>
    <mergeCell ref="C100:J100"/>
    <mergeCell ref="K100:L100"/>
    <mergeCell ref="M100:O100"/>
    <mergeCell ref="P100:Q100"/>
    <mergeCell ref="R102:T102"/>
    <mergeCell ref="U102:W102"/>
    <mergeCell ref="A103:B103"/>
    <mergeCell ref="C103:J103"/>
    <mergeCell ref="K103:L103"/>
    <mergeCell ref="M103:O103"/>
    <mergeCell ref="P103:Q103"/>
    <mergeCell ref="R103:T103"/>
    <mergeCell ref="U103:W103"/>
    <mergeCell ref="A102:B102"/>
    <mergeCell ref="C102:J102"/>
    <mergeCell ref="K102:L102"/>
    <mergeCell ref="M102:O102"/>
    <mergeCell ref="P102:Q102"/>
    <mergeCell ref="R104:T104"/>
    <mergeCell ref="U104:W104"/>
    <mergeCell ref="A105:B105"/>
    <mergeCell ref="C105:J105"/>
    <mergeCell ref="K105:L105"/>
    <mergeCell ref="M105:O105"/>
    <mergeCell ref="P105:Q105"/>
    <mergeCell ref="R105:T105"/>
    <mergeCell ref="U105:W105"/>
    <mergeCell ref="A104:B104"/>
    <mergeCell ref="C104:J104"/>
    <mergeCell ref="K104:L104"/>
    <mergeCell ref="M104:O104"/>
    <mergeCell ref="P104:Q104"/>
    <mergeCell ref="R106:T106"/>
    <mergeCell ref="U106:W106"/>
    <mergeCell ref="A107:B107"/>
    <mergeCell ref="C107:J107"/>
    <mergeCell ref="K107:L107"/>
    <mergeCell ref="M107:O107"/>
    <mergeCell ref="P107:Q107"/>
    <mergeCell ref="R107:T107"/>
    <mergeCell ref="U107:W107"/>
    <mergeCell ref="A106:B106"/>
    <mergeCell ref="C106:J106"/>
    <mergeCell ref="K106:L106"/>
    <mergeCell ref="M106:O106"/>
    <mergeCell ref="P106:Q106"/>
    <mergeCell ref="R108:T108"/>
    <mergeCell ref="U108:W108"/>
    <mergeCell ref="A110:B110"/>
    <mergeCell ref="C110:J110"/>
    <mergeCell ref="K110:L110"/>
    <mergeCell ref="M110:O110"/>
    <mergeCell ref="P110:Q110"/>
    <mergeCell ref="R110:T110"/>
    <mergeCell ref="U110:W110"/>
    <mergeCell ref="A108:B108"/>
    <mergeCell ref="C108:J108"/>
    <mergeCell ref="K108:L108"/>
    <mergeCell ref="M108:O108"/>
    <mergeCell ref="P108:Q108"/>
    <mergeCell ref="A109:B109"/>
    <mergeCell ref="C109:J109"/>
    <mergeCell ref="K109:L109"/>
    <mergeCell ref="M109:O109"/>
    <mergeCell ref="P109:Q109"/>
    <mergeCell ref="R109:T109"/>
    <mergeCell ref="U109:W109"/>
    <mergeCell ref="R111:T111"/>
    <mergeCell ref="U111:W111"/>
    <mergeCell ref="A112:B112"/>
    <mergeCell ref="C112:J112"/>
    <mergeCell ref="K112:L112"/>
    <mergeCell ref="M112:O112"/>
    <mergeCell ref="P112:Q112"/>
    <mergeCell ref="R112:T112"/>
    <mergeCell ref="U112:W112"/>
    <mergeCell ref="A111:B111"/>
    <mergeCell ref="C111:J111"/>
    <mergeCell ref="K111:L111"/>
    <mergeCell ref="M111:O111"/>
    <mergeCell ref="P111:Q111"/>
    <mergeCell ref="R113:T113"/>
    <mergeCell ref="U113:W113"/>
    <mergeCell ref="A115:B115"/>
    <mergeCell ref="C115:J115"/>
    <mergeCell ref="K115:L115"/>
    <mergeCell ref="M115:O115"/>
    <mergeCell ref="P115:Q115"/>
    <mergeCell ref="R115:T115"/>
    <mergeCell ref="U115:W115"/>
    <mergeCell ref="A114:B114"/>
    <mergeCell ref="C114:J114"/>
    <mergeCell ref="K114:L114"/>
    <mergeCell ref="M114:O114"/>
    <mergeCell ref="P114:Q114"/>
    <mergeCell ref="R114:T114"/>
    <mergeCell ref="U114:W114"/>
    <mergeCell ref="A113:B113"/>
    <mergeCell ref="C113:J113"/>
    <mergeCell ref="K113:L113"/>
    <mergeCell ref="M113:O113"/>
    <mergeCell ref="P113:Q113"/>
    <mergeCell ref="R116:T116"/>
    <mergeCell ref="U116:W116"/>
    <mergeCell ref="A117:B117"/>
    <mergeCell ref="C117:J117"/>
    <mergeCell ref="K117:L117"/>
    <mergeCell ref="M117:O117"/>
    <mergeCell ref="P117:Q117"/>
    <mergeCell ref="R117:T117"/>
    <mergeCell ref="U117:W117"/>
    <mergeCell ref="A116:B116"/>
    <mergeCell ref="C116:J116"/>
    <mergeCell ref="K116:L116"/>
    <mergeCell ref="M116:O116"/>
    <mergeCell ref="P116:Q116"/>
    <mergeCell ref="K120:L120"/>
    <mergeCell ref="M120:O120"/>
    <mergeCell ref="P120:Q120"/>
    <mergeCell ref="R118:T118"/>
    <mergeCell ref="U118:W118"/>
    <mergeCell ref="A119:B119"/>
    <mergeCell ref="C119:J119"/>
    <mergeCell ref="K119:L119"/>
    <mergeCell ref="M119:O119"/>
    <mergeCell ref="P119:Q119"/>
    <mergeCell ref="R119:T119"/>
    <mergeCell ref="U119:W119"/>
    <mergeCell ref="A118:B118"/>
    <mergeCell ref="C118:J118"/>
    <mergeCell ref="K118:L118"/>
    <mergeCell ref="M118:O118"/>
    <mergeCell ref="P118:Q118"/>
    <mergeCell ref="R122:T122"/>
    <mergeCell ref="U122:W122"/>
    <mergeCell ref="A6:C6"/>
    <mergeCell ref="D6:G6"/>
    <mergeCell ref="A47:C47"/>
    <mergeCell ref="D47:G47"/>
    <mergeCell ref="A88:C88"/>
    <mergeCell ref="D88:G88"/>
    <mergeCell ref="A34:B34"/>
    <mergeCell ref="C34:J34"/>
    <mergeCell ref="K34:L34"/>
    <mergeCell ref="R120:T120"/>
    <mergeCell ref="U120:W120"/>
    <mergeCell ref="A121:B121"/>
    <mergeCell ref="C121:J121"/>
    <mergeCell ref="K121:L121"/>
    <mergeCell ref="M121:O121"/>
    <mergeCell ref="P121:Q121"/>
    <mergeCell ref="R121:T121"/>
    <mergeCell ref="U121:W121"/>
    <mergeCell ref="A120:B120"/>
    <mergeCell ref="C120:J120"/>
    <mergeCell ref="U14:W14"/>
    <mergeCell ref="Q14:T14"/>
  </mergeCells>
  <phoneticPr fontId="2"/>
  <conditionalFormatting sqref="P17:Q39 P52:Q53 P93:Q100 P61:Q80 P116:Q121">
    <cfRule type="expression" dxfId="16" priority="9">
      <formula>MOD($P1048517,1)=0</formula>
    </cfRule>
  </conditionalFormatting>
  <conditionalFormatting sqref="P54:Q60">
    <cfRule type="expression" dxfId="15" priority="7">
      <formula>MOD($P1048554,1)=0</formula>
    </cfRule>
  </conditionalFormatting>
  <conditionalFormatting sqref="R52:T80">
    <cfRule type="expression" dxfId="14" priority="6">
      <formula>MOD($R52,1)=0</formula>
    </cfRule>
  </conditionalFormatting>
  <conditionalFormatting sqref="R17:T39">
    <cfRule type="expression" dxfId="13" priority="5">
      <formula>MOD($R17,1)=0</formula>
    </cfRule>
  </conditionalFormatting>
  <conditionalFormatting sqref="R93:T100 R116:T121">
    <cfRule type="expression" dxfId="12" priority="4">
      <formula>MOD($R93,1)=0</formula>
    </cfRule>
  </conditionalFormatting>
  <conditionalFormatting sqref="P108:Q115">
    <cfRule type="expression" dxfId="11" priority="3">
      <formula>MOD($P32,1)=0</formula>
    </cfRule>
  </conditionalFormatting>
  <conditionalFormatting sqref="P101:Q107">
    <cfRule type="expression" dxfId="10" priority="2">
      <formula>MOD($P25,1)=0</formula>
    </cfRule>
  </conditionalFormatting>
  <conditionalFormatting sqref="R101:T115">
    <cfRule type="expression" dxfId="9" priority="1">
      <formula>MOD($R101,1)=0</formula>
    </cfRule>
  </conditionalFormatting>
  <dataValidations count="1">
    <dataValidation type="list" showInputMessage="1" showErrorMessage="1" sqref="Q11:Q13 K52:K80 K17:K39 K93:K121">
      <formula1>"　,10%,軽減8%,8%,5%,非課税,不課税"</formula1>
    </dataValidation>
  </dataValidations>
  <pageMargins left="0.70866141732283472" right="0.19685039370078741" top="0.74803149606299213" bottom="7.874015748031496E-2" header="0" footer="0"/>
  <pageSetup paperSize="9" orientation="portrait" r:id="rId1"/>
  <rowBreaks count="2" manualBreakCount="2">
    <brk id="41" max="22" man="1"/>
    <brk id="82" max="2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24"/>
  <sheetViews>
    <sheetView showZeros="0" view="pageBreakPreview" zoomScale="140" zoomScaleNormal="100" zoomScaleSheetLayoutView="140" workbookViewId="0">
      <selection activeCell="K23" sqref="K23:L23"/>
    </sheetView>
  </sheetViews>
  <sheetFormatPr defaultColWidth="9" defaultRowHeight="13.5"/>
  <cols>
    <col min="1" max="2" width="3.5" style="7" customWidth="1"/>
    <col min="3" max="9" width="3.875" style="7" customWidth="1"/>
    <col min="10" max="10" width="2.375" style="7" customWidth="1"/>
    <col min="11" max="13" width="3.5" style="7" customWidth="1"/>
    <col min="14" max="16" width="3.5" style="10" customWidth="1"/>
    <col min="17" max="22" width="3.5" style="55" customWidth="1"/>
    <col min="23" max="23" width="4" style="55" customWidth="1"/>
    <col min="24" max="25" width="3.5" style="55" customWidth="1"/>
    <col min="26" max="27" width="9" style="7"/>
    <col min="28" max="29" width="10.5" style="7" bestFit="1" customWidth="1"/>
    <col min="30" max="30" width="9.625" style="7" bestFit="1" customWidth="1"/>
    <col min="31" max="31" width="10.5" style="7" bestFit="1" customWidth="1"/>
    <col min="32" max="16384" width="9" style="7"/>
  </cols>
  <sheetData>
    <row r="1" spans="1:24" s="8" customFormat="1" ht="18" customHeight="1">
      <c r="A1" s="848" t="s">
        <v>64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  <c r="V1" s="848"/>
      <c r="W1" s="848"/>
      <c r="X1" s="52"/>
    </row>
    <row r="2" spans="1:24" s="8" customFormat="1" ht="18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1" t="s">
        <v>121</v>
      </c>
      <c r="X2" s="49"/>
    </row>
    <row r="3" spans="1:24" s="8" customFormat="1" ht="6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49"/>
    </row>
    <row r="4" spans="1:24" s="8" customFormat="1" ht="18" customHeight="1">
      <c r="A4" s="849"/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152"/>
      <c r="N4" s="153"/>
      <c r="O4" s="153"/>
      <c r="P4" s="153"/>
      <c r="Q4" s="154"/>
      <c r="R4" s="154"/>
      <c r="S4" s="154"/>
      <c r="T4" s="850" t="str">
        <f>IF('内訳(控)・入力用(材料用)'!$T$4:$W$4="","",'内訳(控)・入力用(材料用)'!$T$4:$W$4)</f>
        <v/>
      </c>
      <c r="U4" s="850"/>
      <c r="V4" s="850"/>
      <c r="W4" s="850"/>
      <c r="X4" s="53"/>
    </row>
    <row r="5" spans="1:24" s="8" customFormat="1" ht="18" customHeight="1">
      <c r="A5" s="851"/>
      <c r="B5" s="851"/>
      <c r="C5" s="851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3"/>
      <c r="O5" s="153"/>
      <c r="P5" s="153"/>
      <c r="Q5" s="154"/>
      <c r="R5" s="154"/>
      <c r="S5" s="154"/>
      <c r="T5" s="66"/>
      <c r="U5" s="66"/>
      <c r="V5" s="66"/>
      <c r="W5" s="66"/>
      <c r="X5" s="9"/>
    </row>
    <row r="6" spans="1:24" s="8" customFormat="1" ht="18" customHeight="1">
      <c r="A6" s="774" t="s">
        <v>50</v>
      </c>
      <c r="B6" s="774"/>
      <c r="C6" s="774"/>
      <c r="D6" s="775">
        <f>請求書!F16</f>
        <v>0</v>
      </c>
      <c r="E6" s="775"/>
      <c r="F6" s="775"/>
      <c r="G6" s="775"/>
      <c r="H6" s="129"/>
      <c r="I6" s="129"/>
      <c r="J6" s="129"/>
      <c r="K6" s="129"/>
      <c r="L6" s="129"/>
      <c r="M6" s="129"/>
      <c r="N6" s="66" t="s">
        <v>99</v>
      </c>
      <c r="O6" s="156"/>
      <c r="P6" s="156"/>
      <c r="Q6" s="852">
        <f>請求書!M7</f>
        <v>0</v>
      </c>
      <c r="R6" s="852"/>
      <c r="S6" s="852"/>
      <c r="T6" s="852"/>
      <c r="U6" s="852"/>
      <c r="V6" s="852"/>
      <c r="W6" s="852"/>
      <c r="X6" s="51"/>
    </row>
    <row r="7" spans="1:24" s="8" customFormat="1" ht="18" customHeight="1">
      <c r="A7" s="131"/>
      <c r="B7" s="131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57"/>
      <c r="O7" s="157"/>
      <c r="P7" s="157"/>
      <c r="Q7" s="859">
        <f>請求書!M8</f>
        <v>0</v>
      </c>
      <c r="R7" s="859"/>
      <c r="S7" s="859"/>
      <c r="T7" s="859"/>
      <c r="U7" s="859"/>
      <c r="V7" s="859"/>
      <c r="W7" s="859"/>
      <c r="X7" s="54"/>
    </row>
    <row r="8" spans="1:24" s="8" customFormat="1" ht="18" customHeight="1">
      <c r="A8" s="774" t="s">
        <v>51</v>
      </c>
      <c r="B8" s="774"/>
      <c r="C8" s="774"/>
      <c r="D8" s="775">
        <f>請求書!N16</f>
        <v>0</v>
      </c>
      <c r="E8" s="775"/>
      <c r="F8" s="775"/>
      <c r="G8" s="775"/>
      <c r="H8" s="775"/>
      <c r="I8" s="775"/>
      <c r="J8" s="775"/>
      <c r="K8" s="775"/>
      <c r="L8" s="775"/>
      <c r="M8" s="775"/>
      <c r="N8" s="157"/>
      <c r="O8" s="157"/>
      <c r="P8" s="157"/>
      <c r="Q8" s="860">
        <f>請求書!M9</f>
        <v>0</v>
      </c>
      <c r="R8" s="860"/>
      <c r="S8" s="860"/>
      <c r="T8" s="860"/>
      <c r="U8" s="860"/>
      <c r="V8" s="860"/>
      <c r="W8" s="860"/>
      <c r="X8" s="55"/>
    </row>
    <row r="9" spans="1:24" s="8" customFormat="1" ht="18" customHeight="1" thickBot="1">
      <c r="A9" s="139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29"/>
      <c r="M9" s="129"/>
      <c r="N9" s="153"/>
      <c r="O9" s="153"/>
      <c r="P9" s="153"/>
      <c r="Q9" s="154"/>
      <c r="R9" s="154"/>
      <c r="S9" s="154"/>
      <c r="T9" s="154"/>
      <c r="U9" s="154"/>
      <c r="V9" s="154"/>
      <c r="W9" s="154"/>
      <c r="X9" s="51"/>
    </row>
    <row r="10" spans="1:24" s="8" customFormat="1" ht="18.75" customHeight="1">
      <c r="A10" s="139"/>
      <c r="B10" s="139"/>
      <c r="C10" s="140"/>
      <c r="D10" s="140"/>
      <c r="E10" s="140"/>
      <c r="F10" s="140"/>
      <c r="G10" s="140"/>
      <c r="H10" s="140"/>
      <c r="I10" s="140"/>
      <c r="J10" s="140"/>
      <c r="K10" s="140"/>
      <c r="L10" s="129"/>
      <c r="M10" s="129"/>
      <c r="N10" s="129"/>
      <c r="O10" s="129"/>
      <c r="P10" s="129"/>
      <c r="Q10" s="861" t="s">
        <v>131</v>
      </c>
      <c r="R10" s="862"/>
      <c r="S10" s="862"/>
      <c r="T10" s="862"/>
      <c r="U10" s="862"/>
      <c r="V10" s="862"/>
      <c r="W10" s="863"/>
      <c r="X10" s="9"/>
    </row>
    <row r="11" spans="1:24" s="8" customFormat="1" ht="18.75" customHeight="1">
      <c r="A11" s="158"/>
      <c r="B11" s="15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864" t="str">
        <f>IF('内訳(控)・入力用(材料用)'!$Q$11:$R$11="","",'内訳(控)・入力用(材料用)'!$Q$11:$R$11)</f>
        <v/>
      </c>
      <c r="R11" s="865"/>
      <c r="S11" s="855" t="s">
        <v>47</v>
      </c>
      <c r="T11" s="855"/>
      <c r="U11" s="359">
        <f>IF('内訳(控)・入力用(材料用)'!$U$11:$W$11="","",'内訳(控)・入力用(材料用)'!$U$11:$W$11)</f>
        <v>0</v>
      </c>
      <c r="V11" s="338"/>
      <c r="W11" s="339"/>
      <c r="X11" s="14"/>
    </row>
    <row r="12" spans="1:24" s="8" customFormat="1" ht="18.75" customHeight="1">
      <c r="A12" s="158"/>
      <c r="B12" s="15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853" t="str">
        <f>IF('内訳(控)・入力用(材料用)'!$Q$12:$R$12="","",'内訳(控)・入力用(材料用)'!$Q$12:$R$12)</f>
        <v/>
      </c>
      <c r="R12" s="854"/>
      <c r="S12" s="855" t="s">
        <v>47</v>
      </c>
      <c r="T12" s="855"/>
      <c r="U12" s="359">
        <f>IF('内訳(控)・入力用(材料用)'!$U$12:$W$12="","",'内訳(控)・入力用(材料用)'!$U$12:$W$12)</f>
        <v>0</v>
      </c>
      <c r="V12" s="338"/>
      <c r="W12" s="339"/>
      <c r="X12" s="14"/>
    </row>
    <row r="13" spans="1:24" s="8" customFormat="1" ht="18.75" customHeight="1" thickBot="1">
      <c r="A13" s="158"/>
      <c r="B13" s="15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856" t="str">
        <f>IF('内訳(控)・入力用(材料用)'!$Q$13:$R$13="","",'内訳(控)・入力用(材料用)'!$Q$13:$R$13)</f>
        <v/>
      </c>
      <c r="R13" s="857"/>
      <c r="S13" s="858" t="s">
        <v>47</v>
      </c>
      <c r="T13" s="858"/>
      <c r="U13" s="346">
        <f>IF('内訳(控)・入力用(材料用)'!$U$13:$W$13="","",'内訳(控)・入力用(材料用)'!$U$13:$W$13)</f>
        <v>0</v>
      </c>
      <c r="V13" s="347"/>
      <c r="W13" s="352"/>
      <c r="X13" s="14"/>
    </row>
    <row r="14" spans="1:24" s="8" customFormat="1" ht="18.75" customHeight="1" thickTop="1" thickBot="1">
      <c r="A14" s="158"/>
      <c r="B14" s="15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369" t="s">
        <v>132</v>
      </c>
      <c r="R14" s="370"/>
      <c r="S14" s="370"/>
      <c r="T14" s="371"/>
      <c r="U14" s="881">
        <f>SUM(U11:W13)</f>
        <v>0</v>
      </c>
      <c r="V14" s="882"/>
      <c r="W14" s="883"/>
      <c r="X14" s="14"/>
    </row>
    <row r="15" spans="1:24" s="8" customFormat="1" ht="18" customHeight="1" thickBot="1">
      <c r="A15" s="139"/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29"/>
      <c r="M15" s="129"/>
      <c r="N15" s="153"/>
      <c r="O15" s="153"/>
      <c r="P15" s="153"/>
      <c r="Q15" s="154"/>
      <c r="R15" s="154"/>
      <c r="S15" s="154"/>
      <c r="T15" s="154"/>
      <c r="U15" s="154"/>
      <c r="V15" s="154"/>
      <c r="W15" s="154"/>
      <c r="X15" s="51"/>
    </row>
    <row r="16" spans="1:24" s="8" customFormat="1" ht="18.75" customHeight="1" thickBot="1">
      <c r="A16" s="824" t="s">
        <v>65</v>
      </c>
      <c r="B16" s="825"/>
      <c r="C16" s="826" t="s">
        <v>66</v>
      </c>
      <c r="D16" s="827"/>
      <c r="E16" s="827"/>
      <c r="F16" s="827"/>
      <c r="G16" s="827"/>
      <c r="H16" s="827"/>
      <c r="I16" s="827"/>
      <c r="J16" s="827"/>
      <c r="K16" s="884" t="s">
        <v>124</v>
      </c>
      <c r="L16" s="884"/>
      <c r="M16" s="829" t="s">
        <v>58</v>
      </c>
      <c r="N16" s="830"/>
      <c r="O16" s="831"/>
      <c r="P16" s="832" t="s">
        <v>67</v>
      </c>
      <c r="Q16" s="833"/>
      <c r="R16" s="832" t="s">
        <v>68</v>
      </c>
      <c r="S16" s="834"/>
      <c r="T16" s="833"/>
      <c r="U16" s="832" t="s">
        <v>60</v>
      </c>
      <c r="V16" s="834"/>
      <c r="W16" s="885"/>
      <c r="X16" s="50"/>
    </row>
    <row r="17" spans="1:26" s="8" customFormat="1" ht="18.75" customHeight="1" thickTop="1">
      <c r="A17" s="866" t="str">
        <f>IF('内訳(控)・入力用(材料用)'!$A$17:$B$17="","",'内訳(控)・入力用(材料用)'!$A$17:$B$17)</f>
        <v/>
      </c>
      <c r="B17" s="867"/>
      <c r="C17" s="868" t="str">
        <f>IF('内訳(控)・入力用(材料用)'!$C$17:$J$17="","",'内訳(控)・入力用(材料用)'!$C$17:$J$17)</f>
        <v/>
      </c>
      <c r="D17" s="869"/>
      <c r="E17" s="869"/>
      <c r="F17" s="869"/>
      <c r="G17" s="869"/>
      <c r="H17" s="869"/>
      <c r="I17" s="869"/>
      <c r="J17" s="870"/>
      <c r="K17" s="871" t="str">
        <f>IF('内訳(控)・入力用(材料用)'!$K$17:$L$17="","",'内訳(控)・入力用(材料用)'!$K$17:$L$17)</f>
        <v/>
      </c>
      <c r="L17" s="872"/>
      <c r="M17" s="873" t="str">
        <f>IF('内訳(控)・入力用(材料用)'!$M$17:$O$17="","",'内訳(控)・入力用(材料用)'!$M$17:$O$17)</f>
        <v/>
      </c>
      <c r="N17" s="874"/>
      <c r="O17" s="875"/>
      <c r="P17" s="876" t="str">
        <f>IF('内訳(控)・入力用(材料用)'!$P$17:$Q$17="","",'内訳(控)・入力用(材料用)'!$P$17:$Q$17)</f>
        <v/>
      </c>
      <c r="Q17" s="877"/>
      <c r="R17" s="873" t="str">
        <f>IF('内訳(控)・入力用(材料用)'!$R$17:$T$17="","",'内訳(控)・入力用(材料用)'!$R$17:$T$17)</f>
        <v/>
      </c>
      <c r="S17" s="874"/>
      <c r="T17" s="875"/>
      <c r="U17" s="878">
        <f>IF('内訳(控)・入力用(材料用)'!$U$17:$W$17="","",'内訳(控)・入力用(材料用)'!$U$17:$W$17)</f>
        <v>0</v>
      </c>
      <c r="V17" s="879"/>
      <c r="W17" s="880"/>
      <c r="X17" s="48"/>
    </row>
    <row r="18" spans="1:26" s="8" customFormat="1" ht="18.75" customHeight="1">
      <c r="A18" s="889" t="str">
        <f>IF('内訳(控)・入力用(材料用)'!$A$18:$B$18="","",'内訳(控)・入力用(材料用)'!$A$18:$B$18)</f>
        <v/>
      </c>
      <c r="B18" s="890"/>
      <c r="C18" s="891" t="str">
        <f>IF('内訳(控)・入力用(材料用)'!$C$18:$J$18="","",'内訳(控)・入力用(材料用)'!$C$18:$J$18)</f>
        <v/>
      </c>
      <c r="D18" s="892"/>
      <c r="E18" s="892"/>
      <c r="F18" s="892"/>
      <c r="G18" s="892"/>
      <c r="H18" s="892"/>
      <c r="I18" s="892"/>
      <c r="J18" s="893"/>
      <c r="K18" s="894" t="str">
        <f>IF('内訳(控)・入力用(材料用)'!$K$18:$L$18="","",'内訳(控)・入力用(材料用)'!$K$18:$L$18)</f>
        <v/>
      </c>
      <c r="L18" s="895"/>
      <c r="M18" s="896" t="str">
        <f>IF('内訳(控)・入力用(材料用)'!$M$18:$O$18="","",'内訳(控)・入力用(材料用)'!$M$18:$O$18)</f>
        <v/>
      </c>
      <c r="N18" s="897"/>
      <c r="O18" s="898"/>
      <c r="P18" s="899" t="str">
        <f>IF('内訳(控)・入力用(材料用)'!$P$18:$Q$18="","",'内訳(控)・入力用(材料用)'!$P$18:$Q$18)</f>
        <v/>
      </c>
      <c r="Q18" s="900"/>
      <c r="R18" s="896" t="str">
        <f>IF('内訳(控)・入力用(材料用)'!$R$18:$T$18="","",'内訳(控)・入力用(材料用)'!$R$18:$T$18)</f>
        <v/>
      </c>
      <c r="S18" s="897"/>
      <c r="T18" s="898"/>
      <c r="U18" s="886">
        <f>IF('内訳(控)・入力用(材料用)'!$U$18:$W$18="","",'内訳(控)・入力用(材料用)'!$U$18:$W$18)</f>
        <v>0</v>
      </c>
      <c r="V18" s="887"/>
      <c r="W18" s="888"/>
      <c r="X18" s="48"/>
    </row>
    <row r="19" spans="1:26" s="8" customFormat="1" ht="18.75" customHeight="1">
      <c r="A19" s="889" t="str">
        <f>IF('内訳(控)・入力用(材料用)'!$A$19:$B$19="","",'内訳(控)・入力用(材料用)'!$A$19:$B$19)</f>
        <v/>
      </c>
      <c r="B19" s="890"/>
      <c r="C19" s="891" t="str">
        <f>IF('内訳(控)・入力用(材料用)'!$C$19:$J$19="","",'内訳(控)・入力用(材料用)'!$C$19:$J$19)</f>
        <v/>
      </c>
      <c r="D19" s="892"/>
      <c r="E19" s="892"/>
      <c r="F19" s="892"/>
      <c r="G19" s="892"/>
      <c r="H19" s="892"/>
      <c r="I19" s="892"/>
      <c r="J19" s="893"/>
      <c r="K19" s="894" t="str">
        <f>IF('内訳(控)・入力用(材料用)'!$K$19:$L$19="","",'内訳(控)・入力用(材料用)'!$K$19:$L$19)</f>
        <v/>
      </c>
      <c r="L19" s="895"/>
      <c r="M19" s="896" t="str">
        <f>IF('内訳(控)・入力用(材料用)'!$M$19:$O$19="","",'内訳(控)・入力用(材料用)'!$M$19:$O$19)</f>
        <v/>
      </c>
      <c r="N19" s="897"/>
      <c r="O19" s="898"/>
      <c r="P19" s="899" t="str">
        <f>IF('内訳(控)・入力用(材料用)'!$P$19:$Q$19="","",'内訳(控)・入力用(材料用)'!$P$19:$Q$19)</f>
        <v/>
      </c>
      <c r="Q19" s="900"/>
      <c r="R19" s="896" t="str">
        <f>IF('内訳(控)・入力用(材料用)'!$R$19:$T$19="","",'内訳(控)・入力用(材料用)'!$R$19:$T$19)</f>
        <v/>
      </c>
      <c r="S19" s="897"/>
      <c r="T19" s="898"/>
      <c r="U19" s="886">
        <f>IF('内訳(控)・入力用(材料用)'!$U$19:$W$19="","",'内訳(控)・入力用(材料用)'!$U$19:$W$19)</f>
        <v>0</v>
      </c>
      <c r="V19" s="887"/>
      <c r="W19" s="888"/>
      <c r="X19" s="48"/>
      <c r="Z19" s="205"/>
    </row>
    <row r="20" spans="1:26" s="8" customFormat="1" ht="18.75" customHeight="1">
      <c r="A20" s="889" t="str">
        <f>IF('内訳(控)・入力用(材料用)'!$A$20:$B$20="","",'内訳(控)・入力用(材料用)'!$A$20:$B$20)</f>
        <v/>
      </c>
      <c r="B20" s="890"/>
      <c r="C20" s="891" t="str">
        <f>IF('内訳(控)・入力用(材料用)'!$C$20:$J$20="","",'内訳(控)・入力用(材料用)'!$C$20:$J$20)</f>
        <v/>
      </c>
      <c r="D20" s="892"/>
      <c r="E20" s="892"/>
      <c r="F20" s="892"/>
      <c r="G20" s="892"/>
      <c r="H20" s="892"/>
      <c r="I20" s="892"/>
      <c r="J20" s="893"/>
      <c r="K20" s="894" t="str">
        <f>IF('内訳(控)・入力用(材料用)'!$K$20:$L$20="","",'内訳(控)・入力用(材料用)'!$K$20:$L$20)</f>
        <v/>
      </c>
      <c r="L20" s="895"/>
      <c r="M20" s="896" t="str">
        <f>IF('内訳(控)・入力用(材料用)'!$M$20:$O$20="","",'内訳(控)・入力用(材料用)'!$M$20:$O$20)</f>
        <v/>
      </c>
      <c r="N20" s="897"/>
      <c r="O20" s="898"/>
      <c r="P20" s="899" t="str">
        <f>IF('内訳(控)・入力用(材料用)'!$P$20:$Q$20="","",'内訳(控)・入力用(材料用)'!$P$20:$Q$20)</f>
        <v/>
      </c>
      <c r="Q20" s="900"/>
      <c r="R20" s="896" t="str">
        <f>IF('内訳(控)・入力用(材料用)'!$R$20:$T$20="","",'内訳(控)・入力用(材料用)'!$R$20:$T$20)</f>
        <v/>
      </c>
      <c r="S20" s="897"/>
      <c r="T20" s="898"/>
      <c r="U20" s="886">
        <f>IF('内訳(控)・入力用(材料用)'!$U$20:$W$20="","",'内訳(控)・入力用(材料用)'!$U$20:$W$20)</f>
        <v>0</v>
      </c>
      <c r="V20" s="887"/>
      <c r="W20" s="888"/>
      <c r="X20" s="48"/>
    </row>
    <row r="21" spans="1:26" s="8" customFormat="1" ht="18.75" customHeight="1">
      <c r="A21" s="889" t="str">
        <f>IF('内訳(控)・入力用(材料用)'!$A$21:$B$21="","",'内訳(控)・入力用(材料用)'!$A$21:$B$21)</f>
        <v/>
      </c>
      <c r="B21" s="890"/>
      <c r="C21" s="891" t="str">
        <f>IF('内訳(控)・入力用(材料用)'!$C$21:$J$21="","",'内訳(控)・入力用(材料用)'!$C$21:$J$21)</f>
        <v/>
      </c>
      <c r="D21" s="892"/>
      <c r="E21" s="892"/>
      <c r="F21" s="892"/>
      <c r="G21" s="892"/>
      <c r="H21" s="892"/>
      <c r="I21" s="892"/>
      <c r="J21" s="893"/>
      <c r="K21" s="894" t="str">
        <f>IF('内訳(控)・入力用(材料用)'!$K$21:$L$21="","",'内訳(控)・入力用(材料用)'!$K$21:$L$21)</f>
        <v/>
      </c>
      <c r="L21" s="895"/>
      <c r="M21" s="896" t="str">
        <f>IF('内訳(控)・入力用(材料用)'!$M$21:$O$21="","",'内訳(控)・入力用(材料用)'!$M$21:$O$21)</f>
        <v/>
      </c>
      <c r="N21" s="897"/>
      <c r="O21" s="898"/>
      <c r="P21" s="899" t="str">
        <f>IF('内訳(控)・入力用(材料用)'!$P$21:$Q$21="","",'内訳(控)・入力用(材料用)'!$P$21:$Q$21)</f>
        <v/>
      </c>
      <c r="Q21" s="900"/>
      <c r="R21" s="896" t="str">
        <f>IF('内訳(控)・入力用(材料用)'!$R$21:$T$21="","",'内訳(控)・入力用(材料用)'!$R$21:$T$21)</f>
        <v/>
      </c>
      <c r="S21" s="897"/>
      <c r="T21" s="898"/>
      <c r="U21" s="886">
        <f>IF('内訳(控)・入力用(材料用)'!$U$21:$W$21="","",'内訳(控)・入力用(材料用)'!$U$21:$W$21)</f>
        <v>0</v>
      </c>
      <c r="V21" s="887"/>
      <c r="W21" s="888"/>
      <c r="X21" s="48"/>
      <c r="Z21" s="204"/>
    </row>
    <row r="22" spans="1:26" s="8" customFormat="1" ht="18.75" customHeight="1">
      <c r="A22" s="889" t="str">
        <f>IF('内訳(控)・入力用(材料用)'!$A$22:$B$22="","",'内訳(控)・入力用(材料用)'!$A$22:$B$22)</f>
        <v/>
      </c>
      <c r="B22" s="890"/>
      <c r="C22" s="891" t="str">
        <f>IF('内訳(控)・入力用(材料用)'!$C$22:$J$22="","",'内訳(控)・入力用(材料用)'!$C$22:$J$22)</f>
        <v/>
      </c>
      <c r="D22" s="892"/>
      <c r="E22" s="892"/>
      <c r="F22" s="892"/>
      <c r="G22" s="892"/>
      <c r="H22" s="892"/>
      <c r="I22" s="892"/>
      <c r="J22" s="893"/>
      <c r="K22" s="894" t="str">
        <f>IF('内訳(控)・入力用(材料用)'!$K$22:$L$22="","",'内訳(控)・入力用(材料用)'!$K$22:$L$22)</f>
        <v/>
      </c>
      <c r="L22" s="895"/>
      <c r="M22" s="896" t="str">
        <f>IF('内訳(控)・入力用(材料用)'!$M$22:$O$22="","",'内訳(控)・入力用(材料用)'!$M$22:$O$22)</f>
        <v/>
      </c>
      <c r="N22" s="897"/>
      <c r="O22" s="898"/>
      <c r="P22" s="899" t="str">
        <f>IF('内訳(控)・入力用(材料用)'!$P$22:$Q$22="","",'内訳(控)・入力用(材料用)'!$P$22:$Q$22)</f>
        <v/>
      </c>
      <c r="Q22" s="900"/>
      <c r="R22" s="896" t="str">
        <f>IF('内訳(控)・入力用(材料用)'!$R$22:$T$22="","",'内訳(控)・入力用(材料用)'!$R$22:$T$22)</f>
        <v/>
      </c>
      <c r="S22" s="897"/>
      <c r="T22" s="898"/>
      <c r="U22" s="886">
        <f>IF('内訳(控)・入力用(材料用)'!$U$22:$W$22="","",'内訳(控)・入力用(材料用)'!$U$22:$W$22)</f>
        <v>0</v>
      </c>
      <c r="V22" s="887"/>
      <c r="W22" s="888"/>
      <c r="X22" s="48"/>
    </row>
    <row r="23" spans="1:26" s="8" customFormat="1" ht="18.75" customHeight="1">
      <c r="A23" s="889" t="str">
        <f>IF('内訳(控)・入力用(材料用)'!$A$23:$B$23="","",'内訳(控)・入力用(材料用)'!$A$23:$B$23)</f>
        <v/>
      </c>
      <c r="B23" s="890"/>
      <c r="C23" s="891" t="str">
        <f>IF('内訳(控)・入力用(材料用)'!$C$23:$J$23="","",'内訳(控)・入力用(材料用)'!$C$23:$J$23)</f>
        <v/>
      </c>
      <c r="D23" s="892"/>
      <c r="E23" s="892"/>
      <c r="F23" s="892"/>
      <c r="G23" s="892"/>
      <c r="H23" s="892"/>
      <c r="I23" s="892"/>
      <c r="J23" s="893"/>
      <c r="K23" s="901" t="str">
        <f>IF('内訳(控)・入力用(材料用)'!$K$23:$L$23="","",'内訳(控)・入力用(材料用)'!$K$23:$L$23)</f>
        <v/>
      </c>
      <c r="L23" s="902"/>
      <c r="M23" s="896" t="str">
        <f>IF('内訳(控)・入力用(材料用)'!$M$23:$O$23="","",'内訳(控)・入力用(材料用)'!$M$23:$O$23)</f>
        <v/>
      </c>
      <c r="N23" s="897"/>
      <c r="O23" s="898"/>
      <c r="P23" s="899" t="str">
        <f>IF('内訳(控)・入力用(材料用)'!$P$23:$Q$23="","",'内訳(控)・入力用(材料用)'!$P$23:$Q$23)</f>
        <v/>
      </c>
      <c r="Q23" s="900"/>
      <c r="R23" s="896" t="str">
        <f>IF('内訳(控)・入力用(材料用)'!$R$23:$T$23="","",'内訳(控)・入力用(材料用)'!$R$23:$T$23)</f>
        <v/>
      </c>
      <c r="S23" s="897"/>
      <c r="T23" s="898"/>
      <c r="U23" s="886">
        <f>IF('内訳(控)・入力用(材料用)'!$U$23:$W$23="","",'内訳(控)・入力用(材料用)'!$U$23:$W$23)</f>
        <v>0</v>
      </c>
      <c r="V23" s="887"/>
      <c r="W23" s="888"/>
      <c r="X23" s="48"/>
    </row>
    <row r="24" spans="1:26" s="8" customFormat="1" ht="18.75" customHeight="1">
      <c r="A24" s="889" t="str">
        <f>IF('内訳(控)・入力用(材料用)'!$A$24:$B$24="","",'内訳(控)・入力用(材料用)'!$A$24:$B$24)</f>
        <v/>
      </c>
      <c r="B24" s="890"/>
      <c r="C24" s="891" t="str">
        <f>IF('内訳(控)・入力用(材料用)'!$C$24:$J$24="","",'内訳(控)・入力用(材料用)'!$C$24:$J$24)</f>
        <v/>
      </c>
      <c r="D24" s="892"/>
      <c r="E24" s="892"/>
      <c r="F24" s="892"/>
      <c r="G24" s="892"/>
      <c r="H24" s="892"/>
      <c r="I24" s="892"/>
      <c r="J24" s="893"/>
      <c r="K24" s="894" t="str">
        <f>IF('内訳(控)・入力用(材料用)'!$K$24:$L$24="","",'内訳(控)・入力用(材料用)'!$K$24:$L$24)</f>
        <v/>
      </c>
      <c r="L24" s="895"/>
      <c r="M24" s="896" t="str">
        <f>IF('内訳(控)・入力用(材料用)'!$M$24:$O$24="","",'内訳(控)・入力用(材料用)'!$M$24:$O$24)</f>
        <v/>
      </c>
      <c r="N24" s="897"/>
      <c r="O24" s="898"/>
      <c r="P24" s="899" t="str">
        <f>IF('内訳(控)・入力用(材料用)'!$P$24:$Q$24="","",'内訳(控)・入力用(材料用)'!$P$24:$Q$24)</f>
        <v/>
      </c>
      <c r="Q24" s="900"/>
      <c r="R24" s="896" t="str">
        <f>IF('内訳(控)・入力用(材料用)'!$R$24:$T$24="","",'内訳(控)・入力用(材料用)'!$R$24:$T$24)</f>
        <v/>
      </c>
      <c r="S24" s="897"/>
      <c r="T24" s="898"/>
      <c r="U24" s="886">
        <f>IF('内訳(控)・入力用(材料用)'!$U$24:$W$24="","",'内訳(控)・入力用(材料用)'!$U$24:$W$24)</f>
        <v>0</v>
      </c>
      <c r="V24" s="887"/>
      <c r="W24" s="888"/>
      <c r="X24" s="48"/>
    </row>
    <row r="25" spans="1:26" s="8" customFormat="1" ht="18.75" customHeight="1">
      <c r="A25" s="889" t="str">
        <f>IF('内訳(控)・入力用(材料用)'!$A$25:$B$25="","",'内訳(控)・入力用(材料用)'!$A$25:$B$25)</f>
        <v/>
      </c>
      <c r="B25" s="890"/>
      <c r="C25" s="891" t="str">
        <f>IF('内訳(控)・入力用(材料用)'!$C$25:$J$25="","",'内訳(控)・入力用(材料用)'!$C$25:$J$25)</f>
        <v/>
      </c>
      <c r="D25" s="892"/>
      <c r="E25" s="892"/>
      <c r="F25" s="892"/>
      <c r="G25" s="892"/>
      <c r="H25" s="892"/>
      <c r="I25" s="892"/>
      <c r="J25" s="893"/>
      <c r="K25" s="894" t="str">
        <f>IF('内訳(控)・入力用(材料用)'!$K$25:$L$25="","",'内訳(控)・入力用(材料用)'!$K$25:$L$25)</f>
        <v/>
      </c>
      <c r="L25" s="895"/>
      <c r="M25" s="896" t="str">
        <f>IF('内訳(控)・入力用(材料用)'!$M$25:$O$25="","",'内訳(控)・入力用(材料用)'!$M$25:$O$25)</f>
        <v/>
      </c>
      <c r="N25" s="897"/>
      <c r="O25" s="898"/>
      <c r="P25" s="899" t="str">
        <f>IF('内訳(控)・入力用(材料用)'!$P$25:$Q$25="","",'内訳(控)・入力用(材料用)'!$P$25:$Q$25)</f>
        <v/>
      </c>
      <c r="Q25" s="900"/>
      <c r="R25" s="896" t="str">
        <f>IF('内訳(控)・入力用(材料用)'!$R$25:$T$25="","",'内訳(控)・入力用(材料用)'!$R$25:$T$25)</f>
        <v/>
      </c>
      <c r="S25" s="897"/>
      <c r="T25" s="898"/>
      <c r="U25" s="886">
        <f>IF('内訳(控)・入力用(材料用)'!$U$25:$W$25="","",'内訳(控)・入力用(材料用)'!$U$25:$W$25)</f>
        <v>0</v>
      </c>
      <c r="V25" s="887"/>
      <c r="W25" s="888"/>
      <c r="X25" s="48"/>
      <c r="Y25" s="48"/>
    </row>
    <row r="26" spans="1:26" s="8" customFormat="1" ht="18.75" customHeight="1">
      <c r="A26" s="903" t="str">
        <f>IF('内訳(控)・入力用(材料用)'!$A$26:$B$26="","",'内訳(控)・入力用(材料用)'!$A$26:$B$26)</f>
        <v/>
      </c>
      <c r="B26" s="904"/>
      <c r="C26" s="891" t="str">
        <f>IF('内訳(控)・入力用(材料用)'!$C$26:$J$26="","",'内訳(控)・入力用(材料用)'!$C$26:$J$26)</f>
        <v/>
      </c>
      <c r="D26" s="892"/>
      <c r="E26" s="892"/>
      <c r="F26" s="892"/>
      <c r="G26" s="892"/>
      <c r="H26" s="892"/>
      <c r="I26" s="892"/>
      <c r="J26" s="893"/>
      <c r="K26" s="894" t="str">
        <f>IF('内訳(控)・入力用(材料用)'!$K$26:$L$26="","",'内訳(控)・入力用(材料用)'!$K$26:$L$26)</f>
        <v/>
      </c>
      <c r="L26" s="895"/>
      <c r="M26" s="896" t="str">
        <f>IF('内訳(控)・入力用(材料用)'!$M$26:$O$26="","",'内訳(控)・入力用(材料用)'!$M$26:$O$26)</f>
        <v/>
      </c>
      <c r="N26" s="897"/>
      <c r="O26" s="898"/>
      <c r="P26" s="899" t="str">
        <f>IF('内訳(控)・入力用(材料用)'!$P$26:$Q$26="","",'内訳(控)・入力用(材料用)'!$P$26:$Q$26)</f>
        <v/>
      </c>
      <c r="Q26" s="900"/>
      <c r="R26" s="896" t="str">
        <f>IF('内訳(控)・入力用(材料用)'!$R$26:$T$26="","",'内訳(控)・入力用(材料用)'!$R$26:$T$26)</f>
        <v/>
      </c>
      <c r="S26" s="897"/>
      <c r="T26" s="898"/>
      <c r="U26" s="886">
        <f>IF('内訳(控)・入力用(材料用)'!$U$26:$W$26="","",'内訳(控)・入力用(材料用)'!$U$26:$W$26)</f>
        <v>0</v>
      </c>
      <c r="V26" s="887"/>
      <c r="W26" s="888"/>
      <c r="X26" s="48"/>
      <c r="Y26" s="48"/>
    </row>
    <row r="27" spans="1:26" s="8" customFormat="1" ht="18.75" customHeight="1">
      <c r="A27" s="903" t="str">
        <f>IF('内訳(控)・入力用(材料用)'!$A$27:$B$27="","",'内訳(控)・入力用(材料用)'!$A$27:$B$27)</f>
        <v/>
      </c>
      <c r="B27" s="904"/>
      <c r="C27" s="891" t="str">
        <f>IF('内訳(控)・入力用(材料用)'!$C$27:$J$27="","",'内訳(控)・入力用(材料用)'!$C$27:$J$27)</f>
        <v/>
      </c>
      <c r="D27" s="892"/>
      <c r="E27" s="892"/>
      <c r="F27" s="892"/>
      <c r="G27" s="892"/>
      <c r="H27" s="892"/>
      <c r="I27" s="892"/>
      <c r="J27" s="893"/>
      <c r="K27" s="894" t="str">
        <f>IF('内訳(控)・入力用(材料用)'!$K$27:$L$27="","",'内訳(控)・入力用(材料用)'!$K$27:$L$27)</f>
        <v/>
      </c>
      <c r="L27" s="895"/>
      <c r="M27" s="896" t="str">
        <f>IF('内訳(控)・入力用(材料用)'!$M$27:$O$27="","",'内訳(控)・入力用(材料用)'!$M$27:$O$27)</f>
        <v/>
      </c>
      <c r="N27" s="897"/>
      <c r="O27" s="898"/>
      <c r="P27" s="899" t="str">
        <f>IF('内訳(控)・入力用(材料用)'!$P$27:$Q$27="","",'内訳(控)・入力用(材料用)'!$P$27:$Q$27)</f>
        <v/>
      </c>
      <c r="Q27" s="900"/>
      <c r="R27" s="896" t="str">
        <f>IF('内訳(控)・入力用(材料用)'!$R$27:$T$27="","",'内訳(控)・入力用(材料用)'!$R$27:$T$27)</f>
        <v/>
      </c>
      <c r="S27" s="897"/>
      <c r="T27" s="898"/>
      <c r="U27" s="886">
        <f>IF('内訳(控)・入力用(材料用)'!$U$27:$W$27="","",'内訳(控)・入力用(材料用)'!$U$27:$W$27)</f>
        <v>0</v>
      </c>
      <c r="V27" s="887"/>
      <c r="W27" s="888"/>
      <c r="X27" s="48"/>
      <c r="Y27" s="48"/>
    </row>
    <row r="28" spans="1:26" s="8" customFormat="1" ht="18.75" customHeight="1">
      <c r="A28" s="903" t="str">
        <f>IF('内訳(控)・入力用(材料用)'!$A$28:$B$28="","",'内訳(控)・入力用(材料用)'!$A$28:$B$28)</f>
        <v/>
      </c>
      <c r="B28" s="904"/>
      <c r="C28" s="891" t="str">
        <f>IF('内訳(控)・入力用(材料用)'!$C$28:$J$28="","",'内訳(控)・入力用(材料用)'!$C$28:$J$28)</f>
        <v/>
      </c>
      <c r="D28" s="892"/>
      <c r="E28" s="892"/>
      <c r="F28" s="892"/>
      <c r="G28" s="892"/>
      <c r="H28" s="892"/>
      <c r="I28" s="892"/>
      <c r="J28" s="893"/>
      <c r="K28" s="894" t="str">
        <f>IF('内訳(控)・入力用(材料用)'!$K$28:$L$28="","",'内訳(控)・入力用(材料用)'!$K$28:$L$28)</f>
        <v/>
      </c>
      <c r="L28" s="895"/>
      <c r="M28" s="896" t="str">
        <f>IF('内訳(控)・入力用(材料用)'!$M$28:$O$28="","",'内訳(控)・入力用(材料用)'!$M$28:$O$28)</f>
        <v/>
      </c>
      <c r="N28" s="897"/>
      <c r="O28" s="898"/>
      <c r="P28" s="899" t="str">
        <f>IF('内訳(控)・入力用(材料用)'!$P$28:$Q$28="","",'内訳(控)・入力用(材料用)'!$P$28:$Q$28)</f>
        <v/>
      </c>
      <c r="Q28" s="900"/>
      <c r="R28" s="896" t="str">
        <f>IF('内訳(控)・入力用(材料用)'!$R$28:$T$28="","",'内訳(控)・入力用(材料用)'!$R$28:$T$28)</f>
        <v/>
      </c>
      <c r="S28" s="897"/>
      <c r="T28" s="898"/>
      <c r="U28" s="886">
        <f>IF('内訳(控)・入力用(材料用)'!$U$28:$W$28="","",'内訳(控)・入力用(材料用)'!$U$28:$W$28)</f>
        <v>0</v>
      </c>
      <c r="V28" s="887"/>
      <c r="W28" s="888"/>
      <c r="X28" s="48"/>
      <c r="Y28" s="48"/>
    </row>
    <row r="29" spans="1:26" s="8" customFormat="1" ht="18.75" customHeight="1">
      <c r="A29" s="903" t="str">
        <f>IF('内訳(控)・入力用(材料用)'!$A$29:$B$29="","",'内訳(控)・入力用(材料用)'!$A$29:$B$29)</f>
        <v/>
      </c>
      <c r="B29" s="904"/>
      <c r="C29" s="905" t="str">
        <f>IF('内訳(控)・入力用(材料用)'!$C$29:$J$29="","",'内訳(控)・入力用(材料用)'!$C$29:$J$29)</f>
        <v/>
      </c>
      <c r="D29" s="906"/>
      <c r="E29" s="906"/>
      <c r="F29" s="906"/>
      <c r="G29" s="906"/>
      <c r="H29" s="906"/>
      <c r="I29" s="906"/>
      <c r="J29" s="907"/>
      <c r="K29" s="894" t="str">
        <f>IF('内訳(控)・入力用(材料用)'!$K$29:$L$29="","",'内訳(控)・入力用(材料用)'!$K$29:$L$29)</f>
        <v/>
      </c>
      <c r="L29" s="895"/>
      <c r="M29" s="896" t="str">
        <f>IF('内訳(控)・入力用(材料用)'!$M$29:$O$29="","",'内訳(控)・入力用(材料用)'!$M$29:$O$29)</f>
        <v/>
      </c>
      <c r="N29" s="897"/>
      <c r="O29" s="898"/>
      <c r="P29" s="899" t="str">
        <f>IF('内訳(控)・入力用(材料用)'!$P$29:$Q$29="","",'内訳(控)・入力用(材料用)'!$P$29:$Q$29)</f>
        <v/>
      </c>
      <c r="Q29" s="900"/>
      <c r="R29" s="896" t="str">
        <f>IF('内訳(控)・入力用(材料用)'!$R$29:$T$29="","",'内訳(控)・入力用(材料用)'!$R$29:$T$29)</f>
        <v/>
      </c>
      <c r="S29" s="897"/>
      <c r="T29" s="898"/>
      <c r="U29" s="886">
        <f>IF('内訳(控)・入力用(材料用)'!$U$29:$W$29="","",'内訳(控)・入力用(材料用)'!$U$29:$W$29)</f>
        <v>0</v>
      </c>
      <c r="V29" s="887"/>
      <c r="W29" s="888"/>
      <c r="X29" s="48"/>
      <c r="Y29" s="48"/>
    </row>
    <row r="30" spans="1:26" s="8" customFormat="1" ht="18.75" customHeight="1">
      <c r="A30" s="903" t="str">
        <f>IF('内訳(控)・入力用(材料用)'!$A$30:$B$30="","",'内訳(控)・入力用(材料用)'!$A$30:$B$30)</f>
        <v/>
      </c>
      <c r="B30" s="904"/>
      <c r="C30" s="891" t="str">
        <f>IF('内訳(控)・入力用(材料用)'!$C$30:$J$30="","",'内訳(控)・入力用(材料用)'!$C$30:$J$30)</f>
        <v/>
      </c>
      <c r="D30" s="892"/>
      <c r="E30" s="892"/>
      <c r="F30" s="892"/>
      <c r="G30" s="892"/>
      <c r="H30" s="892"/>
      <c r="I30" s="892"/>
      <c r="J30" s="893"/>
      <c r="K30" s="894" t="str">
        <f>IF('内訳(控)・入力用(材料用)'!$K$30:$L$30="","",'内訳(控)・入力用(材料用)'!$K$30:$L$30)</f>
        <v/>
      </c>
      <c r="L30" s="895"/>
      <c r="M30" s="896" t="str">
        <f>IF('内訳(控)・入力用(材料用)'!$M$30:$O$30="","",'内訳(控)・入力用(材料用)'!$M$30:$O$30)</f>
        <v/>
      </c>
      <c r="N30" s="897"/>
      <c r="O30" s="898"/>
      <c r="P30" s="899" t="str">
        <f>IF('内訳(控)・入力用(材料用)'!$P$30:$Q$30="","",'内訳(控)・入力用(材料用)'!$P$30:$Q$30)</f>
        <v/>
      </c>
      <c r="Q30" s="900"/>
      <c r="R30" s="896" t="str">
        <f>IF('内訳(控)・入力用(材料用)'!$R$30:$T$30="","",'内訳(控)・入力用(材料用)'!$R$30:$T$30)</f>
        <v/>
      </c>
      <c r="S30" s="897"/>
      <c r="T30" s="898"/>
      <c r="U30" s="886">
        <f>IF('内訳(控)・入力用(材料用)'!$U$30:$W$30="","",'内訳(控)・入力用(材料用)'!$U$30:$W$30)</f>
        <v>0</v>
      </c>
      <c r="V30" s="887"/>
      <c r="W30" s="888"/>
      <c r="X30" s="48"/>
      <c r="Y30" s="48"/>
    </row>
    <row r="31" spans="1:26" s="8" customFormat="1" ht="18.75" customHeight="1">
      <c r="A31" s="903" t="str">
        <f>IF('内訳(控)・入力用(材料用)'!$A$31:$B$31="","",'内訳(控)・入力用(材料用)'!$A$31:$B$31)</f>
        <v/>
      </c>
      <c r="B31" s="904"/>
      <c r="C31" s="891" t="str">
        <f>IF('内訳(控)・入力用(材料用)'!$C$31:$J$31="","",'内訳(控)・入力用(材料用)'!$C$31:$J$31)</f>
        <v/>
      </c>
      <c r="D31" s="892"/>
      <c r="E31" s="892"/>
      <c r="F31" s="892"/>
      <c r="G31" s="892"/>
      <c r="H31" s="892"/>
      <c r="I31" s="892"/>
      <c r="J31" s="893"/>
      <c r="K31" s="894" t="str">
        <f>IF('内訳(控)・入力用(材料用)'!$K$31:$L$31="","",'内訳(控)・入力用(材料用)'!$K$31:$L$31)</f>
        <v/>
      </c>
      <c r="L31" s="895"/>
      <c r="M31" s="896" t="str">
        <f>IF('内訳(控)・入力用(材料用)'!$M$31:$O$31="","",'内訳(控)・入力用(材料用)'!$M$31:$O$31)</f>
        <v/>
      </c>
      <c r="N31" s="897"/>
      <c r="O31" s="898"/>
      <c r="P31" s="899" t="str">
        <f>IF('内訳(控)・入力用(材料用)'!$P$31:$Q$31="","",'内訳(控)・入力用(材料用)'!$P$31:$Q$31)</f>
        <v/>
      </c>
      <c r="Q31" s="900"/>
      <c r="R31" s="896" t="str">
        <f>IF('内訳(控)・入力用(材料用)'!$R$31:$T$31="","",'内訳(控)・入力用(材料用)'!$R$31:$T$31)</f>
        <v/>
      </c>
      <c r="S31" s="897"/>
      <c r="T31" s="898"/>
      <c r="U31" s="886">
        <f>IF('内訳(控)・入力用(材料用)'!$U$31:$W$31="","",'内訳(控)・入力用(材料用)'!$U$31:$W$31)</f>
        <v>0</v>
      </c>
      <c r="V31" s="887"/>
      <c r="W31" s="888"/>
      <c r="X31" s="48"/>
      <c r="Y31" s="48"/>
    </row>
    <row r="32" spans="1:26" s="8" customFormat="1" ht="18.75" customHeight="1">
      <c r="A32" s="903" t="str">
        <f>IF('内訳(控)・入力用(材料用)'!$A$32:$B$32="","",'内訳(控)・入力用(材料用)'!$A$32:$B$32)</f>
        <v/>
      </c>
      <c r="B32" s="904"/>
      <c r="C32" s="891" t="str">
        <f>IF('内訳(控)・入力用(材料用)'!$C$32:$J$32="","",'内訳(控)・入力用(材料用)'!$C$32:$J$32)</f>
        <v/>
      </c>
      <c r="D32" s="892"/>
      <c r="E32" s="892"/>
      <c r="F32" s="892"/>
      <c r="G32" s="892"/>
      <c r="H32" s="892"/>
      <c r="I32" s="892"/>
      <c r="J32" s="893"/>
      <c r="K32" s="894" t="str">
        <f>IF('内訳(控)・入力用(材料用)'!$K$32:$L$32="","",'内訳(控)・入力用(材料用)'!$K$32:$L$32)</f>
        <v/>
      </c>
      <c r="L32" s="895"/>
      <c r="M32" s="896" t="str">
        <f>IF('内訳(控)・入力用(材料用)'!$M$32:$O$32="","",'内訳(控)・入力用(材料用)'!$M$32:$O$32)</f>
        <v/>
      </c>
      <c r="N32" s="897"/>
      <c r="O32" s="898"/>
      <c r="P32" s="899" t="str">
        <f>IF('内訳(控)・入力用(材料用)'!$P$32:$Q$32="","",'内訳(控)・入力用(材料用)'!$P$32:$Q$32)</f>
        <v/>
      </c>
      <c r="Q32" s="900"/>
      <c r="R32" s="896" t="str">
        <f>IF('内訳(控)・入力用(材料用)'!$R$32:$T$32="","",'内訳(控)・入力用(材料用)'!$R$32:$T$32)</f>
        <v/>
      </c>
      <c r="S32" s="897"/>
      <c r="T32" s="898"/>
      <c r="U32" s="886">
        <f>IF('内訳(控)・入力用(材料用)'!$U$32:$W$32="","",'内訳(控)・入力用(材料用)'!$U$32:$W$32)</f>
        <v>0</v>
      </c>
      <c r="V32" s="887"/>
      <c r="W32" s="888"/>
      <c r="X32" s="48"/>
      <c r="Y32" s="48"/>
    </row>
    <row r="33" spans="1:25" s="8" customFormat="1" ht="18.75" customHeight="1">
      <c r="A33" s="903" t="str">
        <f>IF('内訳(控)・入力用(材料用)'!$A$33:$B$33="","",'内訳(控)・入力用(材料用)'!$A$33:$B$33)</f>
        <v/>
      </c>
      <c r="B33" s="904"/>
      <c r="C33" s="891" t="str">
        <f>IF('内訳(控)・入力用(材料用)'!$C$33:$J$33="","",'内訳(控)・入力用(材料用)'!$C$33:$J$33)</f>
        <v/>
      </c>
      <c r="D33" s="892"/>
      <c r="E33" s="892"/>
      <c r="F33" s="892"/>
      <c r="G33" s="892"/>
      <c r="H33" s="892"/>
      <c r="I33" s="892"/>
      <c r="J33" s="893"/>
      <c r="K33" s="894" t="str">
        <f>IF('内訳(控)・入力用(材料用)'!$K$33:$L$33="","",'内訳(控)・入力用(材料用)'!$K$33:$L$33)</f>
        <v/>
      </c>
      <c r="L33" s="895"/>
      <c r="M33" s="896" t="str">
        <f>IF('内訳(控)・入力用(材料用)'!$M$33:$O$33="","",'内訳(控)・入力用(材料用)'!$M$33:$O$33)</f>
        <v/>
      </c>
      <c r="N33" s="897"/>
      <c r="O33" s="898"/>
      <c r="P33" s="899" t="str">
        <f>IF('内訳(控)・入力用(材料用)'!$P$33:$Q$33="","",'内訳(控)・入力用(材料用)'!$P$33:$Q$33)</f>
        <v/>
      </c>
      <c r="Q33" s="900"/>
      <c r="R33" s="896" t="str">
        <f>IF('内訳(控)・入力用(材料用)'!$R$33:$T$33="","",'内訳(控)・入力用(材料用)'!$R$33:$T$33)</f>
        <v/>
      </c>
      <c r="S33" s="897"/>
      <c r="T33" s="898"/>
      <c r="U33" s="886">
        <f>IF('内訳(控)・入力用(材料用)'!$U$33:$W$33="","",'内訳(控)・入力用(材料用)'!$U$33:$W$33)</f>
        <v>0</v>
      </c>
      <c r="V33" s="887"/>
      <c r="W33" s="888"/>
      <c r="X33" s="48"/>
      <c r="Y33" s="48"/>
    </row>
    <row r="34" spans="1:25" s="8" customFormat="1" ht="18.75" customHeight="1">
      <c r="A34" s="903" t="str">
        <f>IF('内訳(控)・入力用(材料用)'!$A$34:$B$34="","",'内訳(控)・入力用(材料用)'!$A$34:$B$34)</f>
        <v/>
      </c>
      <c r="B34" s="904"/>
      <c r="C34" s="891" t="str">
        <f>IF('内訳(控)・入力用(材料用)'!$C$34:$J$34="","",'内訳(控)・入力用(材料用)'!$C$34:$J$34)</f>
        <v/>
      </c>
      <c r="D34" s="892"/>
      <c r="E34" s="892"/>
      <c r="F34" s="892"/>
      <c r="G34" s="892"/>
      <c r="H34" s="892"/>
      <c r="I34" s="892"/>
      <c r="J34" s="893"/>
      <c r="K34" s="894" t="str">
        <f>IF('内訳(控)・入力用(材料用)'!$K$34:$L$34="","",'内訳(控)・入力用(材料用)'!$K$34:$L$34)</f>
        <v/>
      </c>
      <c r="L34" s="895"/>
      <c r="M34" s="896" t="str">
        <f>IF('内訳(控)・入力用(材料用)'!$M$34:$O$34="","",'内訳(控)・入力用(材料用)'!$M$34:$O$34)</f>
        <v/>
      </c>
      <c r="N34" s="897"/>
      <c r="O34" s="898"/>
      <c r="P34" s="899" t="str">
        <f>IF('内訳(控)・入力用(材料用)'!$P$34:$Q$34="","",'内訳(控)・入力用(材料用)'!$P$34:$Q$34)</f>
        <v/>
      </c>
      <c r="Q34" s="900"/>
      <c r="R34" s="896" t="str">
        <f>IF('内訳(控)・入力用(材料用)'!$R$34:$T$34="","",'内訳(控)・入力用(材料用)'!$R$34:$T$34)</f>
        <v/>
      </c>
      <c r="S34" s="897"/>
      <c r="T34" s="898"/>
      <c r="U34" s="886">
        <f>IF('内訳(控)・入力用(材料用)'!$U$34:$W$34="","",'内訳(控)・入力用(材料用)'!$U$34:$W$34)</f>
        <v>0</v>
      </c>
      <c r="V34" s="887"/>
      <c r="W34" s="888"/>
      <c r="X34" s="48"/>
      <c r="Y34" s="48"/>
    </row>
    <row r="35" spans="1:25" s="8" customFormat="1" ht="18.75" customHeight="1">
      <c r="A35" s="903" t="str">
        <f>IF('内訳(控)・入力用(材料用)'!$A$35:$B$35="","",'内訳(控)・入力用(材料用)'!$A$35:$B$35)</f>
        <v/>
      </c>
      <c r="B35" s="904"/>
      <c r="C35" s="891" t="str">
        <f>IF('内訳(控)・入力用(材料用)'!$C$35:$J$35="","",'内訳(控)・入力用(材料用)'!$C$35:$J$35)</f>
        <v/>
      </c>
      <c r="D35" s="892"/>
      <c r="E35" s="892"/>
      <c r="F35" s="892"/>
      <c r="G35" s="892"/>
      <c r="H35" s="892"/>
      <c r="I35" s="892"/>
      <c r="J35" s="893"/>
      <c r="K35" s="894" t="str">
        <f>IF('内訳(控)・入力用(材料用)'!$K$35:$L$35="","",'内訳(控)・入力用(材料用)'!$K$35:$L$35)</f>
        <v/>
      </c>
      <c r="L35" s="895"/>
      <c r="M35" s="896" t="str">
        <f>IF('内訳(控)・入力用(材料用)'!$M$35:$O$35="","",'内訳(控)・入力用(材料用)'!$M$35:$O$35)</f>
        <v/>
      </c>
      <c r="N35" s="897"/>
      <c r="O35" s="898"/>
      <c r="P35" s="899" t="str">
        <f>IF('内訳(控)・入力用(材料用)'!$P$35:$Q$35="","",'内訳(控)・入力用(材料用)'!$P$35:$Q$35)</f>
        <v/>
      </c>
      <c r="Q35" s="900"/>
      <c r="R35" s="896" t="str">
        <f>IF('内訳(控)・入力用(材料用)'!$R$35:$T$35="","",'内訳(控)・入力用(材料用)'!$R$35:$T$35)</f>
        <v/>
      </c>
      <c r="S35" s="897"/>
      <c r="T35" s="898"/>
      <c r="U35" s="886">
        <f>IF('内訳(控)・入力用(材料用)'!$U$35:$W$35="","",'内訳(控)・入力用(材料用)'!$U$35:$W$35)</f>
        <v>0</v>
      </c>
      <c r="V35" s="887"/>
      <c r="W35" s="888"/>
      <c r="X35" s="48"/>
      <c r="Y35" s="48"/>
    </row>
    <row r="36" spans="1:25" s="8" customFormat="1" ht="18.75" customHeight="1">
      <c r="A36" s="903" t="str">
        <f>IF('内訳(控)・入力用(材料用)'!$A$36:$B$36="","",'内訳(控)・入力用(材料用)'!$A$36:$B$36)</f>
        <v/>
      </c>
      <c r="B36" s="904"/>
      <c r="C36" s="891" t="str">
        <f>IF('内訳(控)・入力用(材料用)'!$C$36:$J$36="","",'内訳(控)・入力用(材料用)'!$C$36:$J$36)</f>
        <v/>
      </c>
      <c r="D36" s="892"/>
      <c r="E36" s="892"/>
      <c r="F36" s="892"/>
      <c r="G36" s="892"/>
      <c r="H36" s="892"/>
      <c r="I36" s="892"/>
      <c r="J36" s="893"/>
      <c r="K36" s="894" t="str">
        <f>IF('内訳(控)・入力用(材料用)'!$K$36:$L$36="","",'内訳(控)・入力用(材料用)'!$K$36:$L$36)</f>
        <v/>
      </c>
      <c r="L36" s="895"/>
      <c r="M36" s="896" t="str">
        <f>IF('内訳(控)・入力用(材料用)'!$M$36:$O$36="","",'内訳(控)・入力用(材料用)'!$M$36:$O$36)</f>
        <v/>
      </c>
      <c r="N36" s="897"/>
      <c r="O36" s="898"/>
      <c r="P36" s="899" t="str">
        <f>IF('内訳(控)・入力用(材料用)'!$P$36:$Q$36="","",'内訳(控)・入力用(材料用)'!$P$36:$Q$36)</f>
        <v/>
      </c>
      <c r="Q36" s="900"/>
      <c r="R36" s="896" t="str">
        <f>IF('内訳(控)・入力用(材料用)'!$R$36:$T$36="","",'内訳(控)・入力用(材料用)'!$R$36:$T$36)</f>
        <v/>
      </c>
      <c r="S36" s="897"/>
      <c r="T36" s="898"/>
      <c r="U36" s="886">
        <f>IF('内訳(控)・入力用(材料用)'!$U$36:$W$36="","",'内訳(控)・入力用(材料用)'!$U$36:$W$36)</f>
        <v>0</v>
      </c>
      <c r="V36" s="887"/>
      <c r="W36" s="888"/>
      <c r="X36" s="48"/>
      <c r="Y36" s="48"/>
    </row>
    <row r="37" spans="1:25" s="8" customFormat="1" ht="18.75" customHeight="1">
      <c r="A37" s="903" t="str">
        <f>IF('内訳(控)・入力用(材料用)'!$A$37:$B$37="","",'内訳(控)・入力用(材料用)'!$A$37:$B$37)</f>
        <v/>
      </c>
      <c r="B37" s="904"/>
      <c r="C37" s="891" t="str">
        <f>IF('内訳(控)・入力用(材料用)'!$C$37:$J$37="","",'内訳(控)・入力用(材料用)'!$C$37:$J$37)</f>
        <v/>
      </c>
      <c r="D37" s="892"/>
      <c r="E37" s="892"/>
      <c r="F37" s="892"/>
      <c r="G37" s="892"/>
      <c r="H37" s="892"/>
      <c r="I37" s="892"/>
      <c r="J37" s="893"/>
      <c r="K37" s="894" t="str">
        <f>IF('内訳(控)・入力用(材料用)'!$K$37:$L$37="","",'内訳(控)・入力用(材料用)'!$K$37:$L$37)</f>
        <v/>
      </c>
      <c r="L37" s="895"/>
      <c r="M37" s="896" t="str">
        <f>IF('内訳(控)・入力用(材料用)'!$M$37:$O$37="","",'内訳(控)・入力用(材料用)'!$M$37:$O$37)</f>
        <v/>
      </c>
      <c r="N37" s="897"/>
      <c r="O37" s="898"/>
      <c r="P37" s="899" t="str">
        <f>IF('内訳(控)・入力用(材料用)'!$P$37:$Q$37="","",'内訳(控)・入力用(材料用)'!$P$37:$Q$37)</f>
        <v/>
      </c>
      <c r="Q37" s="900"/>
      <c r="R37" s="896" t="str">
        <f>IF('内訳(控)・入力用(材料用)'!$R$37:$T$37="","",'内訳(控)・入力用(材料用)'!$R$37:$T$37)</f>
        <v/>
      </c>
      <c r="S37" s="897"/>
      <c r="T37" s="898"/>
      <c r="U37" s="886">
        <f>IF('内訳(控)・入力用(材料用)'!$U$37:$W$37="","",'内訳(控)・入力用(材料用)'!$U$37:$W$37)</f>
        <v>0</v>
      </c>
      <c r="V37" s="887"/>
      <c r="W37" s="888"/>
      <c r="X37" s="48"/>
      <c r="Y37" s="48"/>
    </row>
    <row r="38" spans="1:25" s="8" customFormat="1" ht="18.75" customHeight="1">
      <c r="A38" s="903" t="str">
        <f>IF('内訳(控)・入力用(材料用)'!$A$38:$B$38="","",'内訳(控)・入力用(材料用)'!$A$38:$B$38)</f>
        <v/>
      </c>
      <c r="B38" s="904"/>
      <c r="C38" s="891" t="str">
        <f>IF('内訳(控)・入力用(材料用)'!$C$38:$J$38="","",'内訳(控)・入力用(材料用)'!$C$38:$J$38)</f>
        <v/>
      </c>
      <c r="D38" s="892"/>
      <c r="E38" s="892"/>
      <c r="F38" s="892"/>
      <c r="G38" s="892"/>
      <c r="H38" s="892"/>
      <c r="I38" s="892"/>
      <c r="J38" s="893"/>
      <c r="K38" s="894" t="str">
        <f>IF('内訳(控)・入力用(材料用)'!$K$38:$L$38="","",'内訳(控)・入力用(材料用)'!$K$38:$L$38)</f>
        <v/>
      </c>
      <c r="L38" s="895"/>
      <c r="M38" s="896" t="str">
        <f>IF('内訳(控)・入力用(材料用)'!$M$38:$O$38="","",'内訳(控)・入力用(材料用)'!$M$38:$O$38)</f>
        <v/>
      </c>
      <c r="N38" s="897"/>
      <c r="O38" s="898"/>
      <c r="P38" s="899" t="str">
        <f>IF('内訳(控)・入力用(材料用)'!$P$38:$Q$38="","",'内訳(控)・入力用(材料用)'!$P$38:$Q$38)</f>
        <v/>
      </c>
      <c r="Q38" s="900"/>
      <c r="R38" s="896" t="str">
        <f>IF('内訳(控)・入力用(材料用)'!$R$38:$T$38="","",'内訳(控)・入力用(材料用)'!$R$38:$T$38)</f>
        <v/>
      </c>
      <c r="S38" s="897"/>
      <c r="T38" s="898"/>
      <c r="U38" s="886">
        <f>IF('内訳(控)・入力用(材料用)'!$U$38:$W$38="","",'内訳(控)・入力用(材料用)'!$U$38:$W$38)</f>
        <v>0</v>
      </c>
      <c r="V38" s="887"/>
      <c r="W38" s="888"/>
      <c r="X38" s="48"/>
      <c r="Y38" s="48"/>
    </row>
    <row r="39" spans="1:25" s="8" customFormat="1" ht="18.75" customHeight="1" thickBot="1">
      <c r="A39" s="908" t="str">
        <f>IF('内訳(控)・入力用(材料用)'!$A$39:$B$39="","",'内訳(控)・入力用(材料用)'!$A$39:$B$39)</f>
        <v/>
      </c>
      <c r="B39" s="909"/>
      <c r="C39" s="910" t="str">
        <f>IF('内訳(控)・入力用(材料用)'!$C$39:$J$39="","",'内訳(控)・入力用(材料用)'!$C$39:$J$39)</f>
        <v/>
      </c>
      <c r="D39" s="911"/>
      <c r="E39" s="911"/>
      <c r="F39" s="911"/>
      <c r="G39" s="911"/>
      <c r="H39" s="911"/>
      <c r="I39" s="911"/>
      <c r="J39" s="912"/>
      <c r="K39" s="913" t="str">
        <f>IF('内訳(控)・入力用(材料用)'!$K$39:$L$39="","",'内訳(控)・入力用(材料用)'!$K$39:$L$39)</f>
        <v/>
      </c>
      <c r="L39" s="914"/>
      <c r="M39" s="915" t="str">
        <f>IF('内訳(控)・入力用(材料用)'!$M$39:$O$39="","",'内訳(控)・入力用(材料用)'!$M$39:$O$39)</f>
        <v/>
      </c>
      <c r="N39" s="916"/>
      <c r="O39" s="917"/>
      <c r="P39" s="918" t="str">
        <f>IF('内訳(控)・入力用(材料用)'!$P$39:$Q$39="","",'内訳(控)・入力用(材料用)'!$P$39:$Q$39)</f>
        <v/>
      </c>
      <c r="Q39" s="919"/>
      <c r="R39" s="915" t="str">
        <f>IF('内訳(控)・入力用(材料用)'!$R$39:$T$39="","",'内訳(控)・入力用(材料用)'!$R$39:$T$39)</f>
        <v/>
      </c>
      <c r="S39" s="916"/>
      <c r="T39" s="917"/>
      <c r="U39" s="920">
        <f>IF('内訳(控)・入力用(材料用)'!$U$39:$W$39="","",'内訳(控)・入力用(材料用)'!$U$39:$W$39)</f>
        <v>0</v>
      </c>
      <c r="V39" s="921"/>
      <c r="W39" s="922"/>
      <c r="X39" s="48"/>
      <c r="Y39" s="48"/>
    </row>
    <row r="40" spans="1:25" s="8" customFormat="1" ht="18.75" customHeight="1">
      <c r="A40" s="822" t="s">
        <v>63</v>
      </c>
      <c r="B40" s="822"/>
      <c r="C40" s="822"/>
      <c r="D40" s="822"/>
      <c r="E40" s="822"/>
      <c r="F40" s="822"/>
      <c r="G40" s="822"/>
      <c r="H40" s="822"/>
      <c r="I40" s="822"/>
      <c r="J40" s="822"/>
      <c r="K40" s="822"/>
      <c r="L40" s="822"/>
      <c r="M40" s="822"/>
      <c r="N40" s="822"/>
      <c r="O40" s="822"/>
      <c r="P40" s="822"/>
      <c r="Q40" s="822"/>
      <c r="R40" s="923" t="s">
        <v>61</v>
      </c>
      <c r="S40" s="924"/>
      <c r="T40" s="925"/>
      <c r="U40" s="926">
        <f>SUM(U17:W39)</f>
        <v>0</v>
      </c>
      <c r="V40" s="927"/>
      <c r="W40" s="928"/>
      <c r="X40" s="48"/>
      <c r="Y40" s="48"/>
    </row>
    <row r="41" spans="1:25" s="8" customFormat="1" ht="18.75" customHeight="1" thickBot="1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60"/>
      <c r="R41" s="929" t="s">
        <v>125</v>
      </c>
      <c r="S41" s="930"/>
      <c r="T41" s="931"/>
      <c r="U41" s="932">
        <f>U40+U81+U122</f>
        <v>0</v>
      </c>
      <c r="V41" s="933"/>
      <c r="W41" s="934"/>
      <c r="X41" s="48"/>
      <c r="Y41" s="48"/>
    </row>
    <row r="42" spans="1:25" s="8" customFormat="1" ht="18" customHeight="1">
      <c r="A42" s="848" t="s">
        <v>64</v>
      </c>
      <c r="B42" s="848"/>
      <c r="C42" s="848"/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52"/>
      <c r="Y42" s="48"/>
    </row>
    <row r="43" spans="1:25" s="8" customFormat="1" ht="18" customHeight="1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1" t="s">
        <v>123</v>
      </c>
      <c r="X43" s="49"/>
      <c r="Y43" s="52"/>
    </row>
    <row r="44" spans="1:25" s="8" customFormat="1" ht="6" customHeight="1">
      <c r="A44" s="849"/>
      <c r="B44" s="849"/>
      <c r="C44" s="849"/>
      <c r="D44" s="849"/>
      <c r="E44" s="849"/>
      <c r="F44" s="849"/>
      <c r="G44" s="849"/>
      <c r="H44" s="849"/>
      <c r="I44" s="849"/>
      <c r="J44" s="849"/>
      <c r="K44" s="849"/>
      <c r="L44" s="849"/>
      <c r="M44" s="152"/>
      <c r="N44" s="153"/>
      <c r="O44" s="153"/>
      <c r="P44" s="153"/>
      <c r="Q44" s="154"/>
      <c r="R44" s="154"/>
      <c r="S44" s="154"/>
      <c r="T44" s="850"/>
      <c r="U44" s="850"/>
      <c r="V44" s="850"/>
      <c r="W44" s="850"/>
      <c r="X44" s="46"/>
      <c r="Y44" s="49"/>
    </row>
    <row r="45" spans="1:25" s="8" customFormat="1" ht="18" customHeigh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3"/>
      <c r="O45" s="153"/>
      <c r="P45" s="153"/>
      <c r="Q45" s="154"/>
      <c r="R45" s="154"/>
      <c r="S45" s="154"/>
      <c r="T45" s="850" t="str">
        <f>T4</f>
        <v/>
      </c>
      <c r="U45" s="850"/>
      <c r="V45" s="850"/>
      <c r="W45" s="850"/>
      <c r="X45" s="46"/>
      <c r="Y45" s="49"/>
    </row>
    <row r="46" spans="1:25" s="8" customFormat="1" ht="18" customHeight="1">
      <c r="A46" s="851"/>
      <c r="B46" s="851"/>
      <c r="C46" s="851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3"/>
      <c r="O46" s="153"/>
      <c r="P46" s="153"/>
      <c r="Q46" s="154"/>
      <c r="R46" s="154"/>
      <c r="S46" s="154"/>
      <c r="T46" s="66"/>
      <c r="U46" s="66"/>
      <c r="V46" s="66"/>
      <c r="W46" s="66"/>
      <c r="X46" s="9"/>
      <c r="Y46" s="46"/>
    </row>
    <row r="47" spans="1:25" s="8" customFormat="1" ht="18" customHeight="1">
      <c r="A47" s="774" t="s">
        <v>50</v>
      </c>
      <c r="B47" s="774"/>
      <c r="C47" s="774"/>
      <c r="D47" s="775">
        <f>D6</f>
        <v>0</v>
      </c>
      <c r="E47" s="775"/>
      <c r="F47" s="775"/>
      <c r="G47" s="775"/>
      <c r="H47" s="129"/>
      <c r="I47" s="129"/>
      <c r="J47" s="129"/>
      <c r="K47" s="129"/>
      <c r="L47" s="129"/>
      <c r="M47" s="129"/>
      <c r="N47" s="66" t="s">
        <v>99</v>
      </c>
      <c r="O47" s="156"/>
      <c r="P47" s="156"/>
      <c r="Q47" s="852">
        <f>IF($Q$6="","",$Q$6)</f>
        <v>0</v>
      </c>
      <c r="R47" s="852"/>
      <c r="S47" s="852"/>
      <c r="T47" s="852"/>
      <c r="U47" s="852"/>
      <c r="V47" s="852"/>
      <c r="W47" s="852"/>
      <c r="X47" s="47"/>
      <c r="Y47" s="9"/>
    </row>
    <row r="48" spans="1:25" s="8" customFormat="1" ht="18" customHeight="1">
      <c r="A48" s="131"/>
      <c r="B48" s="131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57"/>
      <c r="O48" s="157"/>
      <c r="P48" s="157"/>
      <c r="Q48" s="859">
        <f>IF($Q$7="","",$Q$7)</f>
        <v>0</v>
      </c>
      <c r="R48" s="859"/>
      <c r="S48" s="859"/>
      <c r="T48" s="859"/>
      <c r="U48" s="859"/>
      <c r="V48" s="859"/>
      <c r="W48" s="859"/>
      <c r="X48" s="51"/>
      <c r="Y48" s="47"/>
    </row>
    <row r="49" spans="1:25" s="8" customFormat="1" ht="18" customHeight="1">
      <c r="A49" s="774" t="s">
        <v>51</v>
      </c>
      <c r="B49" s="774"/>
      <c r="C49" s="774"/>
      <c r="D49" s="775">
        <f>D8</f>
        <v>0</v>
      </c>
      <c r="E49" s="775"/>
      <c r="F49" s="775"/>
      <c r="G49" s="775"/>
      <c r="H49" s="775"/>
      <c r="I49" s="775"/>
      <c r="J49" s="775"/>
      <c r="K49" s="775"/>
      <c r="L49" s="775"/>
      <c r="M49" s="775"/>
      <c r="N49" s="157"/>
      <c r="O49" s="157"/>
      <c r="P49" s="157"/>
      <c r="Q49" s="860">
        <f>IF($Q$8="","",$Q$8)</f>
        <v>0</v>
      </c>
      <c r="R49" s="860"/>
      <c r="S49" s="860"/>
      <c r="T49" s="860"/>
      <c r="U49" s="860"/>
      <c r="V49" s="860"/>
      <c r="W49" s="860"/>
      <c r="X49" s="51"/>
      <c r="Y49" s="51"/>
    </row>
    <row r="50" spans="1:25" s="8" customFormat="1" ht="18" customHeight="1" thickBot="1">
      <c r="A50" s="147"/>
      <c r="B50" s="147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53"/>
      <c r="O50" s="153"/>
      <c r="P50" s="153"/>
      <c r="Q50" s="154"/>
      <c r="R50" s="154"/>
      <c r="S50" s="154"/>
      <c r="T50" s="154"/>
      <c r="U50" s="154"/>
      <c r="V50" s="154"/>
      <c r="W50" s="154"/>
      <c r="X50" s="51"/>
      <c r="Y50" s="51"/>
    </row>
    <row r="51" spans="1:25" s="8" customFormat="1" ht="18.75" customHeight="1">
      <c r="A51" s="824" t="s">
        <v>65</v>
      </c>
      <c r="B51" s="825"/>
      <c r="C51" s="826" t="s">
        <v>66</v>
      </c>
      <c r="D51" s="827"/>
      <c r="E51" s="827"/>
      <c r="F51" s="827"/>
      <c r="G51" s="827"/>
      <c r="H51" s="827"/>
      <c r="I51" s="827"/>
      <c r="J51" s="827"/>
      <c r="K51" s="828" t="s">
        <v>124</v>
      </c>
      <c r="L51" s="828"/>
      <c r="M51" s="829" t="s">
        <v>58</v>
      </c>
      <c r="N51" s="830"/>
      <c r="O51" s="831"/>
      <c r="P51" s="832" t="s">
        <v>67</v>
      </c>
      <c r="Q51" s="833"/>
      <c r="R51" s="832" t="s">
        <v>68</v>
      </c>
      <c r="S51" s="834"/>
      <c r="T51" s="833"/>
      <c r="U51" s="832" t="s">
        <v>60</v>
      </c>
      <c r="V51" s="834"/>
      <c r="W51" s="885"/>
      <c r="X51" s="50"/>
      <c r="Y51" s="62"/>
    </row>
    <row r="52" spans="1:25" s="8" customFormat="1" ht="18.75" customHeight="1">
      <c r="A52" s="903" t="str">
        <f>IF('内訳(控)・入力用(材料用)'!$A$52:$B$52="","",'内訳(控)・入力用(材料用)'!$A$52:$B$52)</f>
        <v/>
      </c>
      <c r="B52" s="904"/>
      <c r="C52" s="891" t="str">
        <f>IF('内訳(控)・入力用(材料用)'!$C$52:$J$52="","",'内訳(控)・入力用(材料用)'!$C$52:$J$52)</f>
        <v/>
      </c>
      <c r="D52" s="892"/>
      <c r="E52" s="892"/>
      <c r="F52" s="892"/>
      <c r="G52" s="892"/>
      <c r="H52" s="892"/>
      <c r="I52" s="892"/>
      <c r="J52" s="893"/>
      <c r="K52" s="937" t="str">
        <f>IF('内訳(控)・入力用(材料用)'!$K$52:$L$52="","",'内訳(控)・入力用(材料用)'!$K$52:$L$52)</f>
        <v/>
      </c>
      <c r="L52" s="938"/>
      <c r="M52" s="896" t="str">
        <f>IF('内訳(控)・入力用(材料用)'!$M$52:$O$52="","",'内訳(控)・入力用(材料用)'!$M$52:$O$52)</f>
        <v/>
      </c>
      <c r="N52" s="897"/>
      <c r="O52" s="898"/>
      <c r="P52" s="935" t="str">
        <f>IF('内訳(控)・入力用(材料用)'!$P$52:$Q$52="","",'内訳(控)・入力用(材料用)'!$P$52:$Q$52)</f>
        <v/>
      </c>
      <c r="Q52" s="936"/>
      <c r="R52" s="896" t="str">
        <f>IF('内訳(控)・入力用(材料用)'!$R$52:$T$52="","",'内訳(控)・入力用(材料用)'!$R$52:$T$52)</f>
        <v/>
      </c>
      <c r="S52" s="897"/>
      <c r="T52" s="898"/>
      <c r="U52" s="886">
        <f>IF('内訳(控)・入力用(材料用)'!$U$52:$W$52="","",'内訳(控)・入力用(材料用)'!$U$52:$W$52)</f>
        <v>0</v>
      </c>
      <c r="V52" s="887"/>
      <c r="W52" s="888"/>
      <c r="X52" s="48"/>
      <c r="Y52" s="50"/>
    </row>
    <row r="53" spans="1:25" s="8" customFormat="1" ht="18.75" customHeight="1">
      <c r="A53" s="903" t="str">
        <f>IF('内訳(控)・入力用(材料用)'!$A$53:$B$53="","",'内訳(控)・入力用(材料用)'!$A$53:$B$53)</f>
        <v/>
      </c>
      <c r="B53" s="904"/>
      <c r="C53" s="891" t="str">
        <f>IF('内訳(控)・入力用(材料用)'!$C$53:$J$53="","",'内訳(控)・入力用(材料用)'!$C$53:$J$53)</f>
        <v/>
      </c>
      <c r="D53" s="892"/>
      <c r="E53" s="892"/>
      <c r="F53" s="892"/>
      <c r="G53" s="892"/>
      <c r="H53" s="892"/>
      <c r="I53" s="892"/>
      <c r="J53" s="893"/>
      <c r="K53" s="937" t="str">
        <f>IF('内訳(控)・入力用(材料用)'!$K$53:$L$53="","",'内訳(控)・入力用(材料用)'!$K$53:$L$53)</f>
        <v/>
      </c>
      <c r="L53" s="938"/>
      <c r="M53" s="896" t="str">
        <f>IF('内訳(控)・入力用(材料用)'!$M$53:$O$53="","",'内訳(控)・入力用(材料用)'!$M$53:$O$53)</f>
        <v/>
      </c>
      <c r="N53" s="897"/>
      <c r="O53" s="898"/>
      <c r="P53" s="899" t="str">
        <f>IF('内訳(控)・入力用(材料用)'!$P$53:$Q$53="","",'内訳(控)・入力用(材料用)'!$P$53:$Q$53)</f>
        <v/>
      </c>
      <c r="Q53" s="900"/>
      <c r="R53" s="896" t="str">
        <f>IF('内訳(控)・入力用(材料用)'!$R$53:$T$53="","",'内訳(控)・入力用(材料用)'!$R$53:$T$53)</f>
        <v/>
      </c>
      <c r="S53" s="897"/>
      <c r="T53" s="898"/>
      <c r="U53" s="886">
        <f>IF('内訳(控)・入力用(材料用)'!$U$53:$W$53="","",'内訳(控)・入力用(材料用)'!$U$53:$W$53)</f>
        <v>0</v>
      </c>
      <c r="V53" s="887"/>
      <c r="W53" s="888"/>
      <c r="X53" s="48"/>
      <c r="Y53" s="48"/>
    </row>
    <row r="54" spans="1:25" s="8" customFormat="1" ht="18.75" customHeight="1">
      <c r="A54" s="903" t="str">
        <f>IF('内訳(控)・入力用(材料用)'!$A$54:$B$54="","",'内訳(控)・入力用(材料用)'!$A$54:$B$54)</f>
        <v/>
      </c>
      <c r="B54" s="904"/>
      <c r="C54" s="891" t="str">
        <f>IF('内訳(控)・入力用(材料用)'!$C$54:$J$54="","",'内訳(控)・入力用(材料用)'!$C$54:$J$54)</f>
        <v/>
      </c>
      <c r="D54" s="892"/>
      <c r="E54" s="892"/>
      <c r="F54" s="892"/>
      <c r="G54" s="892"/>
      <c r="H54" s="892"/>
      <c r="I54" s="892"/>
      <c r="J54" s="893"/>
      <c r="K54" s="937" t="str">
        <f>IF('内訳(控)・入力用(材料用)'!$K$54:$L$54="","",'内訳(控)・入力用(材料用)'!$K$54:$L$54)</f>
        <v/>
      </c>
      <c r="L54" s="938"/>
      <c r="M54" s="896" t="str">
        <f>IF('内訳(控)・入力用(材料用)'!$M$54:$O$54="","",'内訳(控)・入力用(材料用)'!$M$54:$O$54)</f>
        <v/>
      </c>
      <c r="N54" s="897"/>
      <c r="O54" s="898"/>
      <c r="P54" s="899" t="str">
        <f>IF('内訳(控)・入力用(材料用)'!$P$54:$Q$54="","",'内訳(控)・入力用(材料用)'!$P$54:$Q$54)</f>
        <v/>
      </c>
      <c r="Q54" s="900"/>
      <c r="R54" s="896" t="str">
        <f>IF('内訳(控)・入力用(材料用)'!$R$54:$T$54="","",'内訳(控)・入力用(材料用)'!$R$54:$T$54)</f>
        <v/>
      </c>
      <c r="S54" s="897"/>
      <c r="T54" s="898"/>
      <c r="U54" s="886">
        <f>IF('内訳(控)・入力用(材料用)'!$U$54:$W$54="","",'内訳(控)・入力用(材料用)'!$U$54:$W$54)</f>
        <v>0</v>
      </c>
      <c r="V54" s="887"/>
      <c r="W54" s="888"/>
      <c r="X54" s="48"/>
      <c r="Y54" s="48"/>
    </row>
    <row r="55" spans="1:25" s="8" customFormat="1" ht="18.75" customHeight="1">
      <c r="A55" s="903" t="str">
        <f>IF('内訳(控)・入力用(材料用)'!$A$55:$B$55="","",'内訳(控)・入力用(材料用)'!$A$55:$B$55)</f>
        <v/>
      </c>
      <c r="B55" s="904"/>
      <c r="C55" s="891" t="str">
        <f>IF('内訳(控)・入力用(材料用)'!$C$55:$J$55="","",'内訳(控)・入力用(材料用)'!$C$55:$J$55)</f>
        <v/>
      </c>
      <c r="D55" s="892"/>
      <c r="E55" s="892"/>
      <c r="F55" s="892"/>
      <c r="G55" s="892"/>
      <c r="H55" s="892"/>
      <c r="I55" s="892"/>
      <c r="J55" s="893"/>
      <c r="K55" s="937" t="str">
        <f>IF('内訳(控)・入力用(材料用)'!$K$55:$L$55="","",'内訳(控)・入力用(材料用)'!$K$55:$L$55)</f>
        <v/>
      </c>
      <c r="L55" s="938"/>
      <c r="M55" s="896" t="str">
        <f>IF('内訳(控)・入力用(材料用)'!$M$55:$O$55="","",'内訳(控)・入力用(材料用)'!$M$55:$O$55)</f>
        <v/>
      </c>
      <c r="N55" s="897"/>
      <c r="O55" s="898"/>
      <c r="P55" s="899" t="str">
        <f>IF('内訳(控)・入力用(材料用)'!$P$55:$Q$55="","",'内訳(控)・入力用(材料用)'!$P$55:$Q$55)</f>
        <v/>
      </c>
      <c r="Q55" s="900"/>
      <c r="R55" s="896" t="str">
        <f>IF('内訳(控)・入力用(材料用)'!$R$55:$T$55="","",'内訳(控)・入力用(材料用)'!$R$55:$T$55)</f>
        <v/>
      </c>
      <c r="S55" s="897"/>
      <c r="T55" s="898"/>
      <c r="U55" s="886">
        <f>IF('内訳(控)・入力用(材料用)'!$U$55:$W$55="","",'内訳(控)・入力用(材料用)'!$U$55:$W$55)</f>
        <v>0</v>
      </c>
      <c r="V55" s="887"/>
      <c r="W55" s="888"/>
      <c r="X55" s="48"/>
      <c r="Y55" s="48"/>
    </row>
    <row r="56" spans="1:25" s="8" customFormat="1" ht="18.75" customHeight="1">
      <c r="A56" s="903" t="str">
        <f>IF('内訳(控)・入力用(材料用)'!$A$56:$B$56="","",'内訳(控)・入力用(材料用)'!$A$56:$B$56)</f>
        <v/>
      </c>
      <c r="B56" s="904"/>
      <c r="C56" s="891" t="str">
        <f>IF('内訳(控)・入力用(材料用)'!$C$56:$J$56="","",'内訳(控)・入力用(材料用)'!$C$56:$J$56)</f>
        <v/>
      </c>
      <c r="D56" s="892"/>
      <c r="E56" s="892"/>
      <c r="F56" s="892"/>
      <c r="G56" s="892"/>
      <c r="H56" s="892"/>
      <c r="I56" s="892"/>
      <c r="J56" s="893"/>
      <c r="K56" s="937" t="str">
        <f>IF('内訳(控)・入力用(材料用)'!$K$56:$L$56="","",'内訳(控)・入力用(材料用)'!$K$56:$L$56)</f>
        <v/>
      </c>
      <c r="L56" s="938"/>
      <c r="M56" s="896" t="str">
        <f>IF('内訳(控)・入力用(材料用)'!$M$56:$O$56="","",'内訳(控)・入力用(材料用)'!$M$56:$O$56)</f>
        <v/>
      </c>
      <c r="N56" s="897"/>
      <c r="O56" s="898"/>
      <c r="P56" s="899" t="str">
        <f>IF('内訳(控)・入力用(材料用)'!$P$56:$Q$56="","",'内訳(控)・入力用(材料用)'!$P$56:$Q$56)</f>
        <v/>
      </c>
      <c r="Q56" s="900"/>
      <c r="R56" s="896" t="str">
        <f>IF('内訳(控)・入力用(材料用)'!$R$56:$T$56="","",'内訳(控)・入力用(材料用)'!$R$56:$T$56)</f>
        <v/>
      </c>
      <c r="S56" s="897"/>
      <c r="T56" s="898"/>
      <c r="U56" s="886">
        <f>IF('内訳(控)・入力用(材料用)'!$U$56:$W$56="","",'内訳(控)・入力用(材料用)'!$U$56:$W$56)</f>
        <v>0</v>
      </c>
      <c r="V56" s="887"/>
      <c r="W56" s="888"/>
      <c r="X56" s="48"/>
      <c r="Y56" s="48"/>
    </row>
    <row r="57" spans="1:25" s="8" customFormat="1" ht="18.75" customHeight="1">
      <c r="A57" s="903" t="str">
        <f>IF('内訳(控)・入力用(材料用)'!$A$57:$B$57="","",'内訳(控)・入力用(材料用)'!$A$57:$B$57)</f>
        <v/>
      </c>
      <c r="B57" s="904"/>
      <c r="C57" s="891" t="str">
        <f>IF('内訳(控)・入力用(材料用)'!$C$57:$J$57="","",'内訳(控)・入力用(材料用)'!$C$57:$J$57)</f>
        <v/>
      </c>
      <c r="D57" s="892"/>
      <c r="E57" s="892"/>
      <c r="F57" s="892"/>
      <c r="G57" s="892"/>
      <c r="H57" s="892"/>
      <c r="I57" s="892"/>
      <c r="J57" s="893"/>
      <c r="K57" s="937" t="str">
        <f>IF('内訳(控)・入力用(材料用)'!$K$57:$L$57="","",'内訳(控)・入力用(材料用)'!$K$57:$L$57)</f>
        <v/>
      </c>
      <c r="L57" s="938"/>
      <c r="M57" s="896" t="str">
        <f>IF('内訳(控)・入力用(材料用)'!$M$57:$O$57="","",'内訳(控)・入力用(材料用)'!$M$57:$O$57)</f>
        <v/>
      </c>
      <c r="N57" s="897"/>
      <c r="O57" s="898"/>
      <c r="P57" s="899" t="str">
        <f>IF('内訳(控)・入力用(材料用)'!$P$57:$Q$57="","",'内訳(控)・入力用(材料用)'!$P$57:$Q$57)</f>
        <v/>
      </c>
      <c r="Q57" s="900"/>
      <c r="R57" s="896" t="str">
        <f>IF('内訳(控)・入力用(材料用)'!$R$57:$T$57="","",'内訳(控)・入力用(材料用)'!$R$57:$T$57)</f>
        <v/>
      </c>
      <c r="S57" s="897"/>
      <c r="T57" s="898"/>
      <c r="U57" s="886">
        <f>IF('内訳(控)・入力用(材料用)'!$U$57:$W$57="","",'内訳(控)・入力用(材料用)'!$U$57:$W$57)</f>
        <v>0</v>
      </c>
      <c r="V57" s="887"/>
      <c r="W57" s="888"/>
      <c r="X57" s="48"/>
      <c r="Y57" s="48"/>
    </row>
    <row r="58" spans="1:25" s="8" customFormat="1" ht="18.75" customHeight="1">
      <c r="A58" s="903" t="str">
        <f>IF('内訳(控)・入力用(材料用)'!$A$58:$B$58="","",'内訳(控)・入力用(材料用)'!$A$58:$B$58)</f>
        <v/>
      </c>
      <c r="B58" s="904"/>
      <c r="C58" s="891" t="str">
        <f>IF('内訳(控)・入力用(材料用)'!$C$58:$J$58="","",'内訳(控)・入力用(材料用)'!$C$58:$J$58)</f>
        <v/>
      </c>
      <c r="D58" s="892"/>
      <c r="E58" s="892"/>
      <c r="F58" s="892"/>
      <c r="G58" s="892"/>
      <c r="H58" s="892"/>
      <c r="I58" s="892"/>
      <c r="J58" s="893"/>
      <c r="K58" s="937" t="str">
        <f>IF('内訳(控)・入力用(材料用)'!$K$58:$L$58="","",'内訳(控)・入力用(材料用)'!$K$58:$L$58)</f>
        <v/>
      </c>
      <c r="L58" s="938"/>
      <c r="M58" s="896" t="str">
        <f>IF('内訳(控)・入力用(材料用)'!$M$58:$O$58="","",'内訳(控)・入力用(材料用)'!$M$58:$O$58)</f>
        <v/>
      </c>
      <c r="N58" s="897"/>
      <c r="O58" s="898"/>
      <c r="P58" s="899" t="str">
        <f>IF('内訳(控)・入力用(材料用)'!$P$58:$Q$58="","",'内訳(控)・入力用(材料用)'!$P$58:$Q$58)</f>
        <v/>
      </c>
      <c r="Q58" s="900"/>
      <c r="R58" s="896" t="str">
        <f>IF('内訳(控)・入力用(材料用)'!$R$58:$T$58="","",'内訳(控)・入力用(材料用)'!$R$58:$T$58)</f>
        <v/>
      </c>
      <c r="S58" s="897"/>
      <c r="T58" s="898"/>
      <c r="U58" s="886">
        <f>IF('内訳(控)・入力用(材料用)'!$U$58:$W$58="","",'内訳(控)・入力用(材料用)'!$U$58:$W$58)</f>
        <v>0</v>
      </c>
      <c r="V58" s="887"/>
      <c r="W58" s="888"/>
      <c r="X58" s="48"/>
      <c r="Y58" s="48"/>
    </row>
    <row r="59" spans="1:25" s="8" customFormat="1" ht="18.75" customHeight="1">
      <c r="A59" s="903" t="str">
        <f>IF('内訳(控)・入力用(材料用)'!$A$59:$B$59="","",'内訳(控)・入力用(材料用)'!$A$59:$B$59)</f>
        <v/>
      </c>
      <c r="B59" s="904"/>
      <c r="C59" s="891" t="str">
        <f>IF('内訳(控)・入力用(材料用)'!$C$59:$J$59="","",'内訳(控)・入力用(材料用)'!$C$59:$J$59)</f>
        <v/>
      </c>
      <c r="D59" s="892"/>
      <c r="E59" s="892"/>
      <c r="F59" s="892"/>
      <c r="G59" s="892"/>
      <c r="H59" s="892"/>
      <c r="I59" s="892"/>
      <c r="J59" s="893"/>
      <c r="K59" s="937" t="str">
        <f>IF('内訳(控)・入力用(材料用)'!$K$59:$L$59="","",'内訳(控)・入力用(材料用)'!$K$59:$L$59)</f>
        <v/>
      </c>
      <c r="L59" s="938"/>
      <c r="M59" s="896" t="str">
        <f>IF('内訳(控)・入力用(材料用)'!$M$59:$O$59="","",'内訳(控)・入力用(材料用)'!$M$59:$O$59)</f>
        <v/>
      </c>
      <c r="N59" s="897"/>
      <c r="O59" s="898"/>
      <c r="P59" s="899" t="str">
        <f>IF('内訳(控)・入力用(材料用)'!$P$59:$Q$59="","",'内訳(控)・入力用(材料用)'!$P$59:$Q$59)</f>
        <v/>
      </c>
      <c r="Q59" s="900"/>
      <c r="R59" s="896" t="str">
        <f>IF('内訳(控)・入力用(材料用)'!$R$59:$T$59="","",'内訳(控)・入力用(材料用)'!$R$59:$T$59)</f>
        <v/>
      </c>
      <c r="S59" s="897"/>
      <c r="T59" s="898"/>
      <c r="U59" s="886">
        <f>IF('内訳(控)・入力用(材料用)'!$U$59:$W$59="","",'内訳(控)・入力用(材料用)'!$U$59:$W$59)</f>
        <v>0</v>
      </c>
      <c r="V59" s="887"/>
      <c r="W59" s="888"/>
      <c r="X59" s="48"/>
      <c r="Y59" s="48"/>
    </row>
    <row r="60" spans="1:25" s="8" customFormat="1" ht="18.75" customHeight="1">
      <c r="A60" s="903" t="str">
        <f>IF('内訳(控)・入力用(材料用)'!$A$60:$B$60="","",'内訳(控)・入力用(材料用)'!$A$60:$B$60)</f>
        <v/>
      </c>
      <c r="B60" s="904"/>
      <c r="C60" s="891" t="str">
        <f>IF('内訳(控)・入力用(材料用)'!$C$60:$J$60="","",'内訳(控)・入力用(材料用)'!$C$60:$J$60)</f>
        <v/>
      </c>
      <c r="D60" s="892"/>
      <c r="E60" s="892"/>
      <c r="F60" s="892"/>
      <c r="G60" s="892"/>
      <c r="H60" s="892"/>
      <c r="I60" s="892"/>
      <c r="J60" s="893"/>
      <c r="K60" s="937" t="str">
        <f>IF('内訳(控)・入力用(材料用)'!$K$60:$L$60="","",'内訳(控)・入力用(材料用)'!$K$60:$L$60)</f>
        <v/>
      </c>
      <c r="L60" s="938"/>
      <c r="M60" s="896" t="str">
        <f>IF('内訳(控)・入力用(材料用)'!$M$60:$O$60="","",'内訳(控)・入力用(材料用)'!$M$60:$O$60)</f>
        <v/>
      </c>
      <c r="N60" s="897"/>
      <c r="O60" s="898"/>
      <c r="P60" s="899" t="str">
        <f>IF('内訳(控)・入力用(材料用)'!$P$60:$Q$60="","",'内訳(控)・入力用(材料用)'!$P$60:$Q$60)</f>
        <v/>
      </c>
      <c r="Q60" s="900"/>
      <c r="R60" s="896" t="str">
        <f>IF('内訳(控)・入力用(材料用)'!$R$60:$T$60="","",'内訳(控)・入力用(材料用)'!$R$60:$T$60)</f>
        <v/>
      </c>
      <c r="S60" s="897"/>
      <c r="T60" s="898"/>
      <c r="U60" s="886">
        <f>IF('内訳(控)・入力用(材料用)'!$U$60:$W$60="","",'内訳(控)・入力用(材料用)'!$U$60:$W$60)</f>
        <v>0</v>
      </c>
      <c r="V60" s="887"/>
      <c r="W60" s="888"/>
      <c r="X60" s="48"/>
      <c r="Y60" s="48"/>
    </row>
    <row r="61" spans="1:25" s="8" customFormat="1" ht="18.75" customHeight="1">
      <c r="A61" s="903" t="str">
        <f>IF('内訳(控)・入力用(材料用)'!$A$61:$B$61="","",'内訳(控)・入力用(材料用)'!$A$61:$B$61)</f>
        <v/>
      </c>
      <c r="B61" s="904"/>
      <c r="C61" s="891" t="str">
        <f>IF('内訳(控)・入力用(材料用)'!$C$61:$J$61="","",'内訳(控)・入力用(材料用)'!$C$61:$J$61)</f>
        <v/>
      </c>
      <c r="D61" s="892"/>
      <c r="E61" s="892"/>
      <c r="F61" s="892"/>
      <c r="G61" s="892"/>
      <c r="H61" s="892"/>
      <c r="I61" s="892"/>
      <c r="J61" s="893"/>
      <c r="K61" s="937" t="str">
        <f>IF('内訳(控)・入力用(材料用)'!$K$61:$L$61="","",'内訳(控)・入力用(材料用)'!$K$61:$L$61)</f>
        <v/>
      </c>
      <c r="L61" s="938"/>
      <c r="M61" s="896" t="str">
        <f>IF('内訳(控)・入力用(材料用)'!$M$61:$O$61="","",'内訳(控)・入力用(材料用)'!$M$61:$O$61)</f>
        <v/>
      </c>
      <c r="N61" s="897"/>
      <c r="O61" s="898"/>
      <c r="P61" s="899" t="str">
        <f>IF('内訳(控)・入力用(材料用)'!$P$61:$Q$61="","",'内訳(控)・入力用(材料用)'!$P$61:$Q$61)</f>
        <v/>
      </c>
      <c r="Q61" s="900"/>
      <c r="R61" s="896" t="str">
        <f>IF('内訳(控)・入力用(材料用)'!$R$61:$T$61="","",'内訳(控)・入力用(材料用)'!$R$61:$T$61)</f>
        <v/>
      </c>
      <c r="S61" s="897"/>
      <c r="T61" s="898"/>
      <c r="U61" s="886">
        <f>IF('内訳(控)・入力用(材料用)'!$U$61:$W$61="","",'内訳(控)・入力用(材料用)'!$U$61:$W$61)</f>
        <v>0</v>
      </c>
      <c r="V61" s="887"/>
      <c r="W61" s="888"/>
      <c r="X61" s="48"/>
      <c r="Y61" s="48"/>
    </row>
    <row r="62" spans="1:25" s="8" customFormat="1" ht="18.75" customHeight="1">
      <c r="A62" s="903" t="str">
        <f>IF('内訳(控)・入力用(材料用)'!$A$62:$B$62="","",'内訳(控)・入力用(材料用)'!$A$62:$B$62)</f>
        <v/>
      </c>
      <c r="B62" s="904"/>
      <c r="C62" s="891" t="str">
        <f>IF('内訳(控)・入力用(材料用)'!$C$62:$J$62="","",'内訳(控)・入力用(材料用)'!$C$62:$J$62)</f>
        <v/>
      </c>
      <c r="D62" s="892"/>
      <c r="E62" s="892"/>
      <c r="F62" s="892"/>
      <c r="G62" s="892"/>
      <c r="H62" s="892"/>
      <c r="I62" s="892"/>
      <c r="J62" s="893"/>
      <c r="K62" s="937" t="str">
        <f>IF('内訳(控)・入力用(材料用)'!$K$62:$L$62="","",'内訳(控)・入力用(材料用)'!$K$62:$L$62)</f>
        <v/>
      </c>
      <c r="L62" s="938"/>
      <c r="M62" s="896" t="str">
        <f>IF('内訳(控)・入力用(材料用)'!$M$62:$O$62="","",'内訳(控)・入力用(材料用)'!$M$62:$O$62)</f>
        <v/>
      </c>
      <c r="N62" s="897"/>
      <c r="O62" s="898"/>
      <c r="P62" s="899" t="str">
        <f>IF('内訳(控)・入力用(材料用)'!$P$62:$Q$62="","",'内訳(控)・入力用(材料用)'!$P$62:$Q$62)</f>
        <v/>
      </c>
      <c r="Q62" s="900"/>
      <c r="R62" s="896" t="str">
        <f>IF('内訳(控)・入力用(材料用)'!$R$62:$T$62="","",'内訳(控)・入力用(材料用)'!$R$62:$T$62)</f>
        <v/>
      </c>
      <c r="S62" s="897"/>
      <c r="T62" s="898"/>
      <c r="U62" s="886">
        <f>IF('内訳(控)・入力用(材料用)'!$U$62:$W$62="","",'内訳(控)・入力用(材料用)'!$U$62:$W$62)</f>
        <v>0</v>
      </c>
      <c r="V62" s="887"/>
      <c r="W62" s="888"/>
      <c r="X62" s="48"/>
      <c r="Y62" s="48"/>
    </row>
    <row r="63" spans="1:25" s="8" customFormat="1" ht="18.75" customHeight="1">
      <c r="A63" s="903" t="str">
        <f>IF('内訳(控)・入力用(材料用)'!$A$63:$B$63="","",'内訳(控)・入力用(材料用)'!$A$63:$B$63)</f>
        <v/>
      </c>
      <c r="B63" s="904"/>
      <c r="C63" s="891" t="str">
        <f>IF('内訳(控)・入力用(材料用)'!$C$63:$J$63="","",'内訳(控)・入力用(材料用)'!$C$63:$J$63)</f>
        <v/>
      </c>
      <c r="D63" s="892"/>
      <c r="E63" s="892"/>
      <c r="F63" s="892"/>
      <c r="G63" s="892"/>
      <c r="H63" s="892"/>
      <c r="I63" s="892"/>
      <c r="J63" s="893"/>
      <c r="K63" s="937" t="str">
        <f>IF('内訳(控)・入力用(材料用)'!$K$63:$L$63="","",'内訳(控)・入力用(材料用)'!$K$63:$L$63)</f>
        <v/>
      </c>
      <c r="L63" s="938"/>
      <c r="M63" s="896" t="str">
        <f>IF('内訳(控)・入力用(材料用)'!$M$63:$O$63="","",'内訳(控)・入力用(材料用)'!$M$63:$O$63)</f>
        <v/>
      </c>
      <c r="N63" s="897"/>
      <c r="O63" s="898"/>
      <c r="P63" s="899" t="str">
        <f>IF('内訳(控)・入力用(材料用)'!$P$63:$Q$63="","",'内訳(控)・入力用(材料用)'!$P$63:$Q$63)</f>
        <v/>
      </c>
      <c r="Q63" s="900"/>
      <c r="R63" s="896" t="str">
        <f>IF('内訳(控)・入力用(材料用)'!$R$63:$T$63="","",'内訳(控)・入力用(材料用)'!$R$63:$T$63)</f>
        <v/>
      </c>
      <c r="S63" s="897"/>
      <c r="T63" s="898"/>
      <c r="U63" s="886">
        <f>IF('内訳(控)・入力用(材料用)'!$U$63:$W$63="","",'内訳(控)・入力用(材料用)'!$U$63:$W$63)</f>
        <v>0</v>
      </c>
      <c r="V63" s="887"/>
      <c r="W63" s="888"/>
      <c r="X63" s="48"/>
      <c r="Y63" s="48"/>
    </row>
    <row r="64" spans="1:25" s="8" customFormat="1" ht="18.75" customHeight="1">
      <c r="A64" s="903" t="str">
        <f>IF('内訳(控)・入力用(材料用)'!$A$64:$B$64="","",'内訳(控)・入力用(材料用)'!$A$64:$B$64)</f>
        <v/>
      </c>
      <c r="B64" s="904"/>
      <c r="C64" s="891" t="str">
        <f>IF('内訳(控)・入力用(材料用)'!$C$64:$J$64="","",'内訳(控)・入力用(材料用)'!$C$64:$J$64)</f>
        <v/>
      </c>
      <c r="D64" s="892"/>
      <c r="E64" s="892"/>
      <c r="F64" s="892"/>
      <c r="G64" s="892"/>
      <c r="H64" s="892"/>
      <c r="I64" s="892"/>
      <c r="J64" s="893"/>
      <c r="K64" s="937" t="str">
        <f>IF('内訳(控)・入力用(材料用)'!$K$64:$L$64="","",'内訳(控)・入力用(材料用)'!$K$64:$L$64)</f>
        <v/>
      </c>
      <c r="L64" s="938"/>
      <c r="M64" s="896" t="str">
        <f>IF('内訳(控)・入力用(材料用)'!$M$64:$O$64="","",'内訳(控)・入力用(材料用)'!$M$64:$O$64)</f>
        <v/>
      </c>
      <c r="N64" s="897"/>
      <c r="O64" s="898"/>
      <c r="P64" s="899" t="str">
        <f>IF('内訳(控)・入力用(材料用)'!$P$64:$Q$64="","",'内訳(控)・入力用(材料用)'!$P$64:$Q$64)</f>
        <v/>
      </c>
      <c r="Q64" s="900"/>
      <c r="R64" s="896" t="str">
        <f>IF('内訳(控)・入力用(材料用)'!$R$64:$T$64="","",'内訳(控)・入力用(材料用)'!$R$64:$T$64)</f>
        <v/>
      </c>
      <c r="S64" s="897"/>
      <c r="T64" s="898"/>
      <c r="U64" s="886">
        <f>IF('内訳(控)・入力用(材料用)'!$U$64:$W$64="","",'内訳(控)・入力用(材料用)'!$U$64:$W$64)</f>
        <v>0</v>
      </c>
      <c r="V64" s="887"/>
      <c r="W64" s="888"/>
      <c r="X64" s="48"/>
      <c r="Y64" s="48"/>
    </row>
    <row r="65" spans="1:25" s="8" customFormat="1" ht="18.75" customHeight="1">
      <c r="A65" s="903" t="str">
        <f>IF('内訳(控)・入力用(材料用)'!$A$65:$B$65="","",'内訳(控)・入力用(材料用)'!$A$65:$B$65)</f>
        <v/>
      </c>
      <c r="B65" s="904"/>
      <c r="C65" s="891" t="str">
        <f>IF('内訳(控)・入力用(材料用)'!$C$65:$J$65="","",'内訳(控)・入力用(材料用)'!$C$65:$J$65)</f>
        <v/>
      </c>
      <c r="D65" s="892"/>
      <c r="E65" s="892"/>
      <c r="F65" s="892"/>
      <c r="G65" s="892"/>
      <c r="H65" s="892"/>
      <c r="I65" s="892"/>
      <c r="J65" s="893"/>
      <c r="K65" s="937" t="str">
        <f>IF('内訳(控)・入力用(材料用)'!$K$65:$L$65="","",'内訳(控)・入力用(材料用)'!$K$65:$L$65)</f>
        <v/>
      </c>
      <c r="L65" s="938"/>
      <c r="M65" s="896" t="str">
        <f>IF('内訳(控)・入力用(材料用)'!$M$65:$O$65="","",'内訳(控)・入力用(材料用)'!$M$65:$O$65)</f>
        <v/>
      </c>
      <c r="N65" s="897"/>
      <c r="O65" s="898"/>
      <c r="P65" s="899" t="str">
        <f>IF('内訳(控)・入力用(材料用)'!$P$65:$Q$65="","",'内訳(控)・入力用(材料用)'!$P$65:$Q$65)</f>
        <v/>
      </c>
      <c r="Q65" s="900"/>
      <c r="R65" s="896" t="str">
        <f>IF('内訳(控)・入力用(材料用)'!$R$65:$T$65="","",'内訳(控)・入力用(材料用)'!$R$65:$T$65)</f>
        <v/>
      </c>
      <c r="S65" s="897"/>
      <c r="T65" s="898"/>
      <c r="U65" s="886">
        <f>IF('内訳(控)・入力用(材料用)'!$U$65:$W$65="","",'内訳(控)・入力用(材料用)'!$U$65:$W$65)</f>
        <v>0</v>
      </c>
      <c r="V65" s="887"/>
      <c r="W65" s="888"/>
      <c r="X65" s="48"/>
      <c r="Y65" s="48"/>
    </row>
    <row r="66" spans="1:25" s="8" customFormat="1" ht="18.75" customHeight="1">
      <c r="A66" s="903" t="str">
        <f>IF('内訳(控)・入力用(材料用)'!$A$66:$B$66="","",'内訳(控)・入力用(材料用)'!$A$66:$B$66)</f>
        <v/>
      </c>
      <c r="B66" s="904"/>
      <c r="C66" s="891" t="str">
        <f>IF('内訳(控)・入力用(材料用)'!$C$66:$J$66="","",'内訳(控)・入力用(材料用)'!$C$66:$J$66)</f>
        <v/>
      </c>
      <c r="D66" s="892"/>
      <c r="E66" s="892"/>
      <c r="F66" s="892"/>
      <c r="G66" s="892"/>
      <c r="H66" s="892"/>
      <c r="I66" s="892"/>
      <c r="J66" s="893"/>
      <c r="K66" s="937" t="str">
        <f>IF('内訳(控)・入力用(材料用)'!$K$66:$L$66="","",'内訳(控)・入力用(材料用)'!$K$66:$L$66)</f>
        <v/>
      </c>
      <c r="L66" s="938"/>
      <c r="M66" s="896" t="str">
        <f>IF('内訳(控)・入力用(材料用)'!$M$66:$O$66="","",'内訳(控)・入力用(材料用)'!$M$66:$O$66)</f>
        <v/>
      </c>
      <c r="N66" s="897"/>
      <c r="O66" s="898"/>
      <c r="P66" s="899" t="str">
        <f>IF('内訳(控)・入力用(材料用)'!$P$66:$Q$66="","",'内訳(控)・入力用(材料用)'!$P$66:$Q$66)</f>
        <v/>
      </c>
      <c r="Q66" s="900"/>
      <c r="R66" s="896" t="str">
        <f>IF('内訳(控)・入力用(材料用)'!$R$66:$T$66="","",'内訳(控)・入力用(材料用)'!$R$66:$T$66)</f>
        <v/>
      </c>
      <c r="S66" s="897"/>
      <c r="T66" s="898"/>
      <c r="U66" s="886">
        <f>IF('内訳(控)・入力用(材料用)'!$U$66:$W$66="","",'内訳(控)・入力用(材料用)'!$U$66:$W$66)</f>
        <v>0</v>
      </c>
      <c r="V66" s="887"/>
      <c r="W66" s="888"/>
      <c r="X66" s="48"/>
      <c r="Y66" s="48"/>
    </row>
    <row r="67" spans="1:25" s="8" customFormat="1" ht="18.75" customHeight="1">
      <c r="A67" s="903" t="str">
        <f>IF('内訳(控)・入力用(材料用)'!$A$67:$B$67="","",'内訳(控)・入力用(材料用)'!$A$67:$B$67)</f>
        <v/>
      </c>
      <c r="B67" s="904"/>
      <c r="C67" s="891" t="str">
        <f>IF('内訳(控)・入力用(材料用)'!$C$67:$J$67="","",'内訳(控)・入力用(材料用)'!$C$67:$J$67)</f>
        <v/>
      </c>
      <c r="D67" s="892"/>
      <c r="E67" s="892"/>
      <c r="F67" s="892"/>
      <c r="G67" s="892"/>
      <c r="H67" s="892"/>
      <c r="I67" s="892"/>
      <c r="J67" s="893"/>
      <c r="K67" s="937" t="str">
        <f>IF('内訳(控)・入力用(材料用)'!$K$67:$L$67="","",'内訳(控)・入力用(材料用)'!$K$67:$L$67)</f>
        <v/>
      </c>
      <c r="L67" s="938"/>
      <c r="M67" s="896" t="str">
        <f>IF('内訳(控)・入力用(材料用)'!$M$67:$O$67="","",'内訳(控)・入力用(材料用)'!$M$67:$O$67)</f>
        <v/>
      </c>
      <c r="N67" s="897"/>
      <c r="O67" s="898"/>
      <c r="P67" s="899" t="str">
        <f>IF('内訳(控)・入力用(材料用)'!$P$67:$Q$67="","",'内訳(控)・入力用(材料用)'!$P$67:$Q$67)</f>
        <v/>
      </c>
      <c r="Q67" s="900"/>
      <c r="R67" s="896" t="str">
        <f>IF('内訳(控)・入力用(材料用)'!$R$67:$T$67="","",'内訳(控)・入力用(材料用)'!$R$67:$T$67)</f>
        <v/>
      </c>
      <c r="S67" s="897"/>
      <c r="T67" s="898"/>
      <c r="U67" s="886">
        <f>IF('内訳(控)・入力用(材料用)'!$U$67:$W$67="","",'内訳(控)・入力用(材料用)'!$U$67:$W$67)</f>
        <v>0</v>
      </c>
      <c r="V67" s="887"/>
      <c r="W67" s="888"/>
      <c r="X67" s="48"/>
      <c r="Y67" s="48"/>
    </row>
    <row r="68" spans="1:25" s="8" customFormat="1" ht="18.75" customHeight="1">
      <c r="A68" s="903" t="str">
        <f>IF('内訳(控)・入力用(材料用)'!$A$68:$B$68="","",'内訳(控)・入力用(材料用)'!$A$68:$B$68)</f>
        <v/>
      </c>
      <c r="B68" s="904"/>
      <c r="C68" s="891" t="str">
        <f>IF('内訳(控)・入力用(材料用)'!$C$68:$J$68="","",'内訳(控)・入力用(材料用)'!$C$68:$J$68)</f>
        <v/>
      </c>
      <c r="D68" s="892"/>
      <c r="E68" s="892"/>
      <c r="F68" s="892"/>
      <c r="G68" s="892"/>
      <c r="H68" s="892"/>
      <c r="I68" s="892"/>
      <c r="J68" s="893"/>
      <c r="K68" s="937" t="str">
        <f>IF('内訳(控)・入力用(材料用)'!$K$68:$L$68="","",'内訳(控)・入力用(材料用)'!$K$68:$L$68)</f>
        <v/>
      </c>
      <c r="L68" s="938"/>
      <c r="M68" s="896" t="str">
        <f>IF('内訳(控)・入力用(材料用)'!$M$68:$O$68="","",'内訳(控)・入力用(材料用)'!$M$68:$O$68)</f>
        <v/>
      </c>
      <c r="N68" s="897"/>
      <c r="O68" s="898"/>
      <c r="P68" s="899" t="str">
        <f>IF('内訳(控)・入力用(材料用)'!$P$68:$Q$68="","",'内訳(控)・入力用(材料用)'!$P$68:$Q$68)</f>
        <v/>
      </c>
      <c r="Q68" s="900"/>
      <c r="R68" s="896" t="str">
        <f>IF('内訳(控)・入力用(材料用)'!$R$68:$T$68="","",'内訳(控)・入力用(材料用)'!$R$68:$T$68)</f>
        <v/>
      </c>
      <c r="S68" s="897"/>
      <c r="T68" s="898"/>
      <c r="U68" s="886">
        <f>IF('内訳(控)・入力用(材料用)'!$U$68:$W$68="","",'内訳(控)・入力用(材料用)'!$U$68:$W$68)</f>
        <v>0</v>
      </c>
      <c r="V68" s="887"/>
      <c r="W68" s="888"/>
      <c r="X68" s="48"/>
      <c r="Y68" s="48"/>
    </row>
    <row r="69" spans="1:25" s="8" customFormat="1" ht="18.75" customHeight="1">
      <c r="A69" s="903" t="str">
        <f>IF('内訳(控)・入力用(材料用)'!$A$69:$B$69="","",'内訳(控)・入力用(材料用)'!$A$69:$B$69)</f>
        <v/>
      </c>
      <c r="B69" s="904"/>
      <c r="C69" s="891" t="str">
        <f>IF('内訳(控)・入力用(材料用)'!$C$69:$J$69="","",'内訳(控)・入力用(材料用)'!$C$69:$J$69)</f>
        <v/>
      </c>
      <c r="D69" s="892"/>
      <c r="E69" s="892"/>
      <c r="F69" s="892"/>
      <c r="G69" s="892"/>
      <c r="H69" s="892"/>
      <c r="I69" s="892"/>
      <c r="J69" s="893"/>
      <c r="K69" s="937" t="str">
        <f>IF('内訳(控)・入力用(材料用)'!$K$69:$L$69="","",'内訳(控)・入力用(材料用)'!$K$69:$L$69)</f>
        <v/>
      </c>
      <c r="L69" s="938"/>
      <c r="M69" s="896" t="str">
        <f>IF('内訳(控)・入力用(材料用)'!$M$69:$O$69="","",'内訳(控)・入力用(材料用)'!$M$69:$O$69)</f>
        <v/>
      </c>
      <c r="N69" s="897"/>
      <c r="O69" s="898"/>
      <c r="P69" s="899" t="str">
        <f>IF('内訳(控)・入力用(材料用)'!$P$69:$Q$69="","",'内訳(控)・入力用(材料用)'!$P$69:$Q$69)</f>
        <v/>
      </c>
      <c r="Q69" s="900"/>
      <c r="R69" s="896" t="str">
        <f>IF('内訳(控)・入力用(材料用)'!$R$69:$T$69="","",'内訳(控)・入力用(材料用)'!$R$69:$T$69)</f>
        <v/>
      </c>
      <c r="S69" s="897"/>
      <c r="T69" s="898"/>
      <c r="U69" s="886">
        <f>IF('内訳(控)・入力用(材料用)'!$U$69:$W$69="","",'内訳(控)・入力用(材料用)'!$U$69:$W$69)</f>
        <v>0</v>
      </c>
      <c r="V69" s="887"/>
      <c r="W69" s="888"/>
      <c r="X69" s="48"/>
      <c r="Y69" s="48"/>
    </row>
    <row r="70" spans="1:25" s="8" customFormat="1" ht="18.75" customHeight="1">
      <c r="A70" s="903" t="str">
        <f>IF('内訳(控)・入力用(材料用)'!$A$70:$B$70="","",'内訳(控)・入力用(材料用)'!$A$70:$B$70)</f>
        <v/>
      </c>
      <c r="B70" s="904"/>
      <c r="C70" s="891" t="str">
        <f>IF('内訳(控)・入力用(材料用)'!$C$70:$J$70="","",'内訳(控)・入力用(材料用)'!$C$70:$J$70)</f>
        <v/>
      </c>
      <c r="D70" s="892"/>
      <c r="E70" s="892"/>
      <c r="F70" s="892"/>
      <c r="G70" s="892"/>
      <c r="H70" s="892"/>
      <c r="I70" s="892"/>
      <c r="J70" s="893"/>
      <c r="K70" s="937" t="str">
        <f>IF('内訳(控)・入力用(材料用)'!$K$70:$L$70="","",'内訳(控)・入力用(材料用)'!$K$70:$L$70)</f>
        <v/>
      </c>
      <c r="L70" s="938"/>
      <c r="M70" s="896" t="str">
        <f>IF('内訳(控)・入力用(材料用)'!$M$70:$O$70="","",'内訳(控)・入力用(材料用)'!$M$70:$O$70)</f>
        <v/>
      </c>
      <c r="N70" s="897"/>
      <c r="O70" s="898"/>
      <c r="P70" s="899" t="str">
        <f>IF('内訳(控)・入力用(材料用)'!$P$70:$Q$70="","",'内訳(控)・入力用(材料用)'!$P$70:$Q$70)</f>
        <v/>
      </c>
      <c r="Q70" s="900"/>
      <c r="R70" s="896" t="str">
        <f>IF('内訳(控)・入力用(材料用)'!$R$70:$T$70="","",'内訳(控)・入力用(材料用)'!$R$70:$T$70)</f>
        <v/>
      </c>
      <c r="S70" s="897"/>
      <c r="T70" s="898"/>
      <c r="U70" s="886">
        <f>IF('内訳(控)・入力用(材料用)'!$U$70:$W$70="","",'内訳(控)・入力用(材料用)'!$U$70:$W$70)</f>
        <v>0</v>
      </c>
      <c r="V70" s="887"/>
      <c r="W70" s="888"/>
      <c r="X70" s="48"/>
      <c r="Y70" s="48"/>
    </row>
    <row r="71" spans="1:25" s="8" customFormat="1" ht="18.75" customHeight="1">
      <c r="A71" s="903" t="str">
        <f>IF('内訳(控)・入力用(材料用)'!$A$71:$B$71="","",'内訳(控)・入力用(材料用)'!$A$71:$B$71)</f>
        <v/>
      </c>
      <c r="B71" s="904"/>
      <c r="C71" s="891" t="str">
        <f>IF('内訳(控)・入力用(材料用)'!$C$71:$J$71="","",'内訳(控)・入力用(材料用)'!$C$71:$J$71)</f>
        <v/>
      </c>
      <c r="D71" s="892"/>
      <c r="E71" s="892"/>
      <c r="F71" s="892"/>
      <c r="G71" s="892"/>
      <c r="H71" s="892"/>
      <c r="I71" s="892"/>
      <c r="J71" s="893"/>
      <c r="K71" s="937" t="str">
        <f>IF('内訳(控)・入力用(材料用)'!$K$71:$L$71="","",'内訳(控)・入力用(材料用)'!$K$71:$L$71)</f>
        <v/>
      </c>
      <c r="L71" s="938"/>
      <c r="M71" s="896" t="str">
        <f>IF('内訳(控)・入力用(材料用)'!$M$71:$O$71="","",'内訳(控)・入力用(材料用)'!$M$71:$O$71)</f>
        <v/>
      </c>
      <c r="N71" s="897"/>
      <c r="O71" s="898"/>
      <c r="P71" s="899" t="str">
        <f>IF('内訳(控)・入力用(材料用)'!$P$71:$Q$71="","",'内訳(控)・入力用(材料用)'!$P$71:$Q$71)</f>
        <v/>
      </c>
      <c r="Q71" s="900"/>
      <c r="R71" s="896" t="str">
        <f>IF('内訳(控)・入力用(材料用)'!$R$71:$T$71="","",'内訳(控)・入力用(材料用)'!$R$71:$T$71)</f>
        <v/>
      </c>
      <c r="S71" s="897"/>
      <c r="T71" s="898"/>
      <c r="U71" s="886">
        <f>IF('内訳(控)・入力用(材料用)'!$U$71:$W$71="","",'内訳(控)・入力用(材料用)'!$U$71:$W$71)</f>
        <v>0</v>
      </c>
      <c r="V71" s="887"/>
      <c r="W71" s="888"/>
      <c r="X71" s="48"/>
      <c r="Y71" s="48"/>
    </row>
    <row r="72" spans="1:25" s="8" customFormat="1" ht="18.75" customHeight="1">
      <c r="A72" s="903" t="str">
        <f>IF('内訳(控)・入力用(材料用)'!$A$72:$B$72="","",'内訳(控)・入力用(材料用)'!$A$72:$B$72)</f>
        <v/>
      </c>
      <c r="B72" s="904"/>
      <c r="C72" s="891" t="str">
        <f>IF('内訳(控)・入力用(材料用)'!$C$72:$J$72="","",'内訳(控)・入力用(材料用)'!$C$72:$J$72)</f>
        <v/>
      </c>
      <c r="D72" s="892"/>
      <c r="E72" s="892"/>
      <c r="F72" s="892"/>
      <c r="G72" s="892"/>
      <c r="H72" s="892"/>
      <c r="I72" s="892"/>
      <c r="J72" s="893"/>
      <c r="K72" s="937" t="str">
        <f>IF('内訳(控)・入力用(材料用)'!$K$72:$L$72="","",'内訳(控)・入力用(材料用)'!$K$72:$L$72)</f>
        <v/>
      </c>
      <c r="L72" s="938"/>
      <c r="M72" s="896" t="str">
        <f>IF('内訳(控)・入力用(材料用)'!$M$72:$O$72="","",'内訳(控)・入力用(材料用)'!$M$72:$O$72)</f>
        <v/>
      </c>
      <c r="N72" s="897"/>
      <c r="O72" s="898"/>
      <c r="P72" s="899" t="str">
        <f>IF('内訳(控)・入力用(材料用)'!$P$72:$Q$72="","",'内訳(控)・入力用(材料用)'!$P$72:$Q$72)</f>
        <v/>
      </c>
      <c r="Q72" s="900"/>
      <c r="R72" s="896" t="str">
        <f>IF('内訳(控)・入力用(材料用)'!$R$72:$T$72="","",'内訳(控)・入力用(材料用)'!$R$72:$T$72)</f>
        <v/>
      </c>
      <c r="S72" s="897"/>
      <c r="T72" s="898"/>
      <c r="U72" s="886">
        <f>IF('内訳(控)・入力用(材料用)'!$U$72:$W$72="","",'内訳(控)・入力用(材料用)'!$U$72:$W$72)</f>
        <v>0</v>
      </c>
      <c r="V72" s="887"/>
      <c r="W72" s="888"/>
      <c r="X72" s="48"/>
      <c r="Y72" s="48"/>
    </row>
    <row r="73" spans="1:25" s="8" customFormat="1" ht="18.75" customHeight="1">
      <c r="A73" s="903" t="str">
        <f>IF('内訳(控)・入力用(材料用)'!$A$73:$B$73="","",'内訳(控)・入力用(材料用)'!$A$73:$B$73)</f>
        <v/>
      </c>
      <c r="B73" s="904"/>
      <c r="C73" s="891" t="str">
        <f>IF('内訳(控)・入力用(材料用)'!$C$73:$J$73="","",'内訳(控)・入力用(材料用)'!$C$73:$J$73)</f>
        <v/>
      </c>
      <c r="D73" s="892"/>
      <c r="E73" s="892"/>
      <c r="F73" s="892"/>
      <c r="G73" s="892"/>
      <c r="H73" s="892"/>
      <c r="I73" s="892"/>
      <c r="J73" s="893"/>
      <c r="K73" s="937" t="str">
        <f>IF('内訳(控)・入力用(材料用)'!$K$73:$L$73="","",'内訳(控)・入力用(材料用)'!$K$73:$L$73)</f>
        <v/>
      </c>
      <c r="L73" s="938"/>
      <c r="M73" s="896" t="str">
        <f>IF('内訳(控)・入力用(材料用)'!$M$73:$O$73="","",'内訳(控)・入力用(材料用)'!$M$73:$O$73)</f>
        <v/>
      </c>
      <c r="N73" s="897"/>
      <c r="O73" s="898"/>
      <c r="P73" s="899" t="str">
        <f>IF('内訳(控)・入力用(材料用)'!$P$73:$Q$73="","",'内訳(控)・入力用(材料用)'!$P$73:$Q$73)</f>
        <v/>
      </c>
      <c r="Q73" s="900"/>
      <c r="R73" s="896" t="str">
        <f>IF('内訳(控)・入力用(材料用)'!$R$73:$T$73="","",'内訳(控)・入力用(材料用)'!$R$73:$T$73)</f>
        <v/>
      </c>
      <c r="S73" s="897"/>
      <c r="T73" s="898"/>
      <c r="U73" s="886">
        <f>IF('内訳(控)・入力用(材料用)'!$U$73:$W$73="","",'内訳(控)・入力用(材料用)'!$U$73:$W$73)</f>
        <v>0</v>
      </c>
      <c r="V73" s="887"/>
      <c r="W73" s="888"/>
      <c r="X73" s="48"/>
      <c r="Y73" s="48"/>
    </row>
    <row r="74" spans="1:25" s="8" customFormat="1" ht="18.75" customHeight="1">
      <c r="A74" s="903" t="str">
        <f>IF('内訳(控)・入力用(材料用)'!$A$74:$B$74="","",'内訳(控)・入力用(材料用)'!$A$74:$B$74)</f>
        <v/>
      </c>
      <c r="B74" s="904"/>
      <c r="C74" s="891" t="str">
        <f>IF('内訳(控)・入力用(材料用)'!$C$74:$J$74="","",'内訳(控)・入力用(材料用)'!$C$74:$J$74)</f>
        <v/>
      </c>
      <c r="D74" s="892"/>
      <c r="E74" s="892"/>
      <c r="F74" s="892"/>
      <c r="G74" s="892"/>
      <c r="H74" s="892"/>
      <c r="I74" s="892"/>
      <c r="J74" s="893"/>
      <c r="K74" s="937" t="str">
        <f>IF('内訳(控)・入力用(材料用)'!$K$74:$L$74="","",'内訳(控)・入力用(材料用)'!$K$74:$L$74)</f>
        <v/>
      </c>
      <c r="L74" s="938"/>
      <c r="M74" s="896" t="str">
        <f>IF('内訳(控)・入力用(材料用)'!$M$74:$O$74="","",'内訳(控)・入力用(材料用)'!$M$74:$O$74)</f>
        <v/>
      </c>
      <c r="N74" s="897"/>
      <c r="O74" s="898"/>
      <c r="P74" s="899" t="str">
        <f>IF('内訳(控)・入力用(材料用)'!$P$74:$Q$74="","",'内訳(控)・入力用(材料用)'!$P$74:$Q$74)</f>
        <v/>
      </c>
      <c r="Q74" s="900"/>
      <c r="R74" s="896" t="str">
        <f>IF('内訳(控)・入力用(材料用)'!$R$74:$T$74="","",'内訳(控)・入力用(材料用)'!$R$74:$T$74)</f>
        <v/>
      </c>
      <c r="S74" s="897"/>
      <c r="T74" s="898"/>
      <c r="U74" s="886">
        <f>IF('内訳(控)・入力用(材料用)'!$U$74:$W$74="","",'内訳(控)・入力用(材料用)'!$U$74:$W$74)</f>
        <v>0</v>
      </c>
      <c r="V74" s="887"/>
      <c r="W74" s="888"/>
      <c r="X74" s="48"/>
      <c r="Y74" s="48"/>
    </row>
    <row r="75" spans="1:25" s="8" customFormat="1" ht="18.75" customHeight="1">
      <c r="A75" s="903" t="str">
        <f>IF('内訳(控)・入力用(材料用)'!$A$75:$B$75="","",'内訳(控)・入力用(材料用)'!$A$75:$B$75)</f>
        <v/>
      </c>
      <c r="B75" s="904"/>
      <c r="C75" s="891" t="str">
        <f>IF('内訳(控)・入力用(材料用)'!$C$75:$J$75="","",'内訳(控)・入力用(材料用)'!$C$75:$J$75)</f>
        <v/>
      </c>
      <c r="D75" s="892"/>
      <c r="E75" s="892"/>
      <c r="F75" s="892"/>
      <c r="G75" s="892"/>
      <c r="H75" s="892"/>
      <c r="I75" s="892"/>
      <c r="J75" s="893"/>
      <c r="K75" s="937" t="str">
        <f>IF('内訳(控)・入力用(材料用)'!$K$75:$L$75="","",'内訳(控)・入力用(材料用)'!$K$75:$L$75)</f>
        <v/>
      </c>
      <c r="L75" s="938"/>
      <c r="M75" s="896" t="str">
        <f>IF('内訳(控)・入力用(材料用)'!$M$75:$O$75="","",'内訳(控)・入力用(材料用)'!$M$75:$O$75)</f>
        <v/>
      </c>
      <c r="N75" s="897"/>
      <c r="O75" s="898"/>
      <c r="P75" s="899" t="str">
        <f>IF('内訳(控)・入力用(材料用)'!$P$75:$Q$75="","",'内訳(控)・入力用(材料用)'!$P$75:$Q$75)</f>
        <v/>
      </c>
      <c r="Q75" s="900"/>
      <c r="R75" s="896" t="str">
        <f>IF('内訳(控)・入力用(材料用)'!$R$75:$T$75="","",'内訳(控)・入力用(材料用)'!$R$75:$T$75)</f>
        <v/>
      </c>
      <c r="S75" s="897"/>
      <c r="T75" s="898"/>
      <c r="U75" s="886">
        <f>IF('内訳(控)・入力用(材料用)'!$U$75:$W$75="","",'内訳(控)・入力用(材料用)'!$U$75:$W$75)</f>
        <v>0</v>
      </c>
      <c r="V75" s="887"/>
      <c r="W75" s="888"/>
      <c r="X75" s="48"/>
      <c r="Y75" s="48"/>
    </row>
    <row r="76" spans="1:25" s="8" customFormat="1" ht="18.75" customHeight="1">
      <c r="A76" s="903" t="str">
        <f>IF('内訳(控)・入力用(材料用)'!$A$76:$B$76="","",'内訳(控)・入力用(材料用)'!$A$76:$B$76)</f>
        <v/>
      </c>
      <c r="B76" s="904"/>
      <c r="C76" s="891" t="str">
        <f>IF('内訳(控)・入力用(材料用)'!$C$76:$J$76="","",'内訳(控)・入力用(材料用)'!$C$76:$J$76)</f>
        <v/>
      </c>
      <c r="D76" s="892"/>
      <c r="E76" s="892"/>
      <c r="F76" s="892"/>
      <c r="G76" s="892"/>
      <c r="H76" s="892"/>
      <c r="I76" s="892"/>
      <c r="J76" s="893"/>
      <c r="K76" s="937" t="str">
        <f>IF('内訳(控)・入力用(材料用)'!$K$76:$L$76="","",'内訳(控)・入力用(材料用)'!$K$76:$L$76)</f>
        <v/>
      </c>
      <c r="L76" s="938"/>
      <c r="M76" s="896" t="str">
        <f>IF('内訳(控)・入力用(材料用)'!$M$76:$O$76="","",'内訳(控)・入力用(材料用)'!$M$76:$O$76)</f>
        <v/>
      </c>
      <c r="N76" s="897"/>
      <c r="O76" s="898"/>
      <c r="P76" s="899" t="str">
        <f>IF('内訳(控)・入力用(材料用)'!$P$76:$Q$76="","",'内訳(控)・入力用(材料用)'!$P$76:$Q$76)</f>
        <v/>
      </c>
      <c r="Q76" s="900"/>
      <c r="R76" s="896" t="str">
        <f>IF('内訳(控)・入力用(材料用)'!$R$76:$T$76="","",'内訳(控)・入力用(材料用)'!$R$76:$T$76)</f>
        <v/>
      </c>
      <c r="S76" s="897"/>
      <c r="T76" s="898"/>
      <c r="U76" s="886">
        <f>IF('内訳(控)・入力用(材料用)'!$U$76:$W$76="","",'内訳(控)・入力用(材料用)'!$U$76:$W$76)</f>
        <v>0</v>
      </c>
      <c r="V76" s="887"/>
      <c r="W76" s="888"/>
      <c r="X76" s="48"/>
      <c r="Y76" s="48"/>
    </row>
    <row r="77" spans="1:25" s="8" customFormat="1" ht="18.75" customHeight="1">
      <c r="A77" s="903" t="str">
        <f>IF('内訳(控)・入力用(材料用)'!$A$77:$B$77="","",'内訳(控)・入力用(材料用)'!$A$77:$B$77)</f>
        <v/>
      </c>
      <c r="B77" s="904"/>
      <c r="C77" s="891" t="str">
        <f>IF('内訳(控)・入力用(材料用)'!$C$77:$J$77="","",'内訳(控)・入力用(材料用)'!$C$77:$J$77)</f>
        <v/>
      </c>
      <c r="D77" s="892"/>
      <c r="E77" s="892"/>
      <c r="F77" s="892"/>
      <c r="G77" s="892"/>
      <c r="H77" s="892"/>
      <c r="I77" s="892"/>
      <c r="J77" s="893"/>
      <c r="K77" s="937" t="str">
        <f>IF('内訳(控)・入力用(材料用)'!$K$77:$L$77="","",'内訳(控)・入力用(材料用)'!$K$77:$L$77)</f>
        <v/>
      </c>
      <c r="L77" s="938"/>
      <c r="M77" s="896" t="str">
        <f>IF('内訳(控)・入力用(材料用)'!$M$77:$O$77="","",'内訳(控)・入力用(材料用)'!$M$77:$O$77)</f>
        <v/>
      </c>
      <c r="N77" s="897"/>
      <c r="O77" s="898"/>
      <c r="P77" s="899" t="str">
        <f>IF('内訳(控)・入力用(材料用)'!$P$77:$Q$77="","",'内訳(控)・入力用(材料用)'!$P$77:$Q$77)</f>
        <v/>
      </c>
      <c r="Q77" s="900"/>
      <c r="R77" s="896" t="str">
        <f>IF('内訳(控)・入力用(材料用)'!$R$77:$T$77="","",'内訳(控)・入力用(材料用)'!$R$77:$T$77)</f>
        <v/>
      </c>
      <c r="S77" s="897"/>
      <c r="T77" s="898"/>
      <c r="U77" s="886">
        <f>IF('内訳(控)・入力用(材料用)'!$U$77:$W$77="","",'内訳(控)・入力用(材料用)'!$U$77:$W$77)</f>
        <v>0</v>
      </c>
      <c r="V77" s="887"/>
      <c r="W77" s="888"/>
      <c r="X77" s="48"/>
      <c r="Y77" s="48"/>
    </row>
    <row r="78" spans="1:25" s="8" customFormat="1" ht="18.75" customHeight="1">
      <c r="A78" s="903" t="str">
        <f>IF('内訳(控)・入力用(材料用)'!$A$78:$B$78="","",'内訳(控)・入力用(材料用)'!$A$78:$B$78)</f>
        <v/>
      </c>
      <c r="B78" s="904"/>
      <c r="C78" s="891" t="str">
        <f>IF('内訳(控)・入力用(材料用)'!$C$78:$J$78="","",'内訳(控)・入力用(材料用)'!$C$78:$J$78)</f>
        <v/>
      </c>
      <c r="D78" s="892"/>
      <c r="E78" s="892"/>
      <c r="F78" s="892"/>
      <c r="G78" s="892"/>
      <c r="H78" s="892"/>
      <c r="I78" s="892"/>
      <c r="J78" s="893"/>
      <c r="K78" s="937" t="str">
        <f>IF('内訳(控)・入力用(材料用)'!$K$78:$L$78="","",'内訳(控)・入力用(材料用)'!$K$78:$L$78)</f>
        <v/>
      </c>
      <c r="L78" s="938"/>
      <c r="M78" s="896" t="str">
        <f>IF('内訳(控)・入力用(材料用)'!$M$78:$O$78="","",'内訳(控)・入力用(材料用)'!$M$78:$O$78)</f>
        <v/>
      </c>
      <c r="N78" s="897"/>
      <c r="O78" s="898"/>
      <c r="P78" s="899" t="str">
        <f>IF('内訳(控)・入力用(材料用)'!$P$78:$Q$78="","",'内訳(控)・入力用(材料用)'!$P$78:$Q$78)</f>
        <v/>
      </c>
      <c r="Q78" s="900"/>
      <c r="R78" s="896" t="str">
        <f>IF('内訳(控)・入力用(材料用)'!$R$78:$T$78="","",'内訳(控)・入力用(材料用)'!$R$78:$T$78)</f>
        <v/>
      </c>
      <c r="S78" s="897"/>
      <c r="T78" s="898"/>
      <c r="U78" s="886">
        <f>IF('内訳(控)・入力用(材料用)'!$U$78:$W$78="","",'内訳(控)・入力用(材料用)'!$U$78:$W$78)</f>
        <v>0</v>
      </c>
      <c r="V78" s="887"/>
      <c r="W78" s="888"/>
      <c r="X78" s="48"/>
      <c r="Y78" s="48"/>
    </row>
    <row r="79" spans="1:25" s="8" customFormat="1" ht="18.75" customHeight="1">
      <c r="A79" s="903" t="str">
        <f>IF('内訳(控)・入力用(材料用)'!$A$79:$B$79="","",'内訳(控)・入力用(材料用)'!$A$79:$B$79)</f>
        <v/>
      </c>
      <c r="B79" s="904"/>
      <c r="C79" s="891" t="str">
        <f>IF('内訳(控)・入力用(材料用)'!$C$79:$J$79="","",'内訳(控)・入力用(材料用)'!$C$79:$J$79)</f>
        <v/>
      </c>
      <c r="D79" s="892"/>
      <c r="E79" s="892"/>
      <c r="F79" s="892"/>
      <c r="G79" s="892"/>
      <c r="H79" s="892"/>
      <c r="I79" s="892"/>
      <c r="J79" s="893"/>
      <c r="K79" s="937" t="str">
        <f>IF('内訳(控)・入力用(材料用)'!$K$79:$L$79="","",'内訳(控)・入力用(材料用)'!$K$79:$L$79)</f>
        <v/>
      </c>
      <c r="L79" s="938"/>
      <c r="M79" s="896" t="str">
        <f>IF('内訳(控)・入力用(材料用)'!$M$79:$O$79="","",'内訳(控)・入力用(材料用)'!$M$79:$O$79)</f>
        <v/>
      </c>
      <c r="N79" s="897"/>
      <c r="O79" s="898"/>
      <c r="P79" s="899" t="str">
        <f>IF('内訳(控)・入力用(材料用)'!$P$79:$Q$79="","",'内訳(控)・入力用(材料用)'!$P$79:$Q$79)</f>
        <v/>
      </c>
      <c r="Q79" s="900"/>
      <c r="R79" s="896" t="str">
        <f>IF('内訳(控)・入力用(材料用)'!$R$79:$T$79="","",'内訳(控)・入力用(材料用)'!$R$79:$T$79)</f>
        <v/>
      </c>
      <c r="S79" s="897"/>
      <c r="T79" s="898"/>
      <c r="U79" s="886">
        <f>IF('内訳(控)・入力用(材料用)'!$U$79:$W$79="","",'内訳(控)・入力用(材料用)'!$U$79:$W$79)</f>
        <v>0</v>
      </c>
      <c r="V79" s="887"/>
      <c r="W79" s="888"/>
      <c r="X79" s="48"/>
      <c r="Y79" s="48"/>
    </row>
    <row r="80" spans="1:25" s="8" customFormat="1" ht="18.75" customHeight="1" thickBot="1">
      <c r="A80" s="908" t="str">
        <f>IF('内訳(控)・入力用(材料用)'!$A$80:$B$80="","",'内訳(控)・入力用(材料用)'!$A$80:$B$80)</f>
        <v/>
      </c>
      <c r="B80" s="909"/>
      <c r="C80" s="910" t="str">
        <f>IF('内訳(控)・入力用(材料用)'!$C$80:$J$80="","",'内訳(控)・入力用(材料用)'!$C$80:$J$80)</f>
        <v/>
      </c>
      <c r="D80" s="911"/>
      <c r="E80" s="911"/>
      <c r="F80" s="911"/>
      <c r="G80" s="911"/>
      <c r="H80" s="911"/>
      <c r="I80" s="911"/>
      <c r="J80" s="912"/>
      <c r="K80" s="939" t="str">
        <f>IF('内訳(控)・入力用(材料用)'!$K$80:$L$80="","",'内訳(控)・入力用(材料用)'!$K$80:$L$80)</f>
        <v/>
      </c>
      <c r="L80" s="940"/>
      <c r="M80" s="915" t="str">
        <f>IF('内訳(控)・入力用(材料用)'!$M$80:$O$80="","",'内訳(控)・入力用(材料用)'!$M$80:$O$80)</f>
        <v/>
      </c>
      <c r="N80" s="916"/>
      <c r="O80" s="917"/>
      <c r="P80" s="918" t="str">
        <f>IF('内訳(控)・入力用(材料用)'!$P$80:$Q$80="","",'内訳(控)・入力用(材料用)'!$P$80:$Q$80)</f>
        <v/>
      </c>
      <c r="Q80" s="919"/>
      <c r="R80" s="915" t="str">
        <f>IF('内訳(控)・入力用(材料用)'!$R$80:$T$80="","",'内訳(控)・入力用(材料用)'!$R$80:$T$80)</f>
        <v/>
      </c>
      <c r="S80" s="916"/>
      <c r="T80" s="917"/>
      <c r="U80" s="920">
        <f>IF('内訳(控)・入力用(材料用)'!$U$80:$W$80="","",'内訳(控)・入力用(材料用)'!$U$80:$W$80)</f>
        <v>0</v>
      </c>
      <c r="V80" s="921"/>
      <c r="W80" s="922"/>
      <c r="X80" s="48"/>
      <c r="Y80" s="48"/>
    </row>
    <row r="81" spans="1:25" s="8" customFormat="1" ht="18.75" customHeight="1" thickBot="1">
      <c r="A81" s="822" t="s">
        <v>63</v>
      </c>
      <c r="B81" s="822"/>
      <c r="C81" s="822"/>
      <c r="D81" s="822"/>
      <c r="E81" s="822"/>
      <c r="F81" s="822"/>
      <c r="G81" s="822"/>
      <c r="H81" s="822"/>
      <c r="I81" s="822"/>
      <c r="J81" s="822"/>
      <c r="K81" s="822"/>
      <c r="L81" s="822"/>
      <c r="M81" s="822"/>
      <c r="N81" s="822"/>
      <c r="O81" s="822"/>
      <c r="P81" s="822"/>
      <c r="Q81" s="823"/>
      <c r="R81" s="942" t="s">
        <v>61</v>
      </c>
      <c r="S81" s="943"/>
      <c r="T81" s="944"/>
      <c r="U81" s="945">
        <f>SUM(U52:W80)</f>
        <v>0</v>
      </c>
      <c r="V81" s="946"/>
      <c r="W81" s="947"/>
      <c r="X81" s="48"/>
      <c r="Y81" s="48"/>
    </row>
    <row r="82" spans="1:25" s="8" customFormat="1" ht="18" customHeight="1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60"/>
      <c r="R82" s="160"/>
      <c r="S82" s="160"/>
      <c r="T82" s="161"/>
      <c r="U82" s="161"/>
      <c r="V82" s="161"/>
      <c r="W82" s="61"/>
      <c r="X82" s="48"/>
      <c r="Y82" s="48"/>
    </row>
    <row r="83" spans="1:25" s="8" customFormat="1" ht="18" customHeight="1">
      <c r="A83" s="848" t="s">
        <v>64</v>
      </c>
      <c r="B83" s="848"/>
      <c r="C83" s="848"/>
      <c r="D83" s="848"/>
      <c r="E83" s="848"/>
      <c r="F83" s="848"/>
      <c r="G83" s="848"/>
      <c r="H83" s="848"/>
      <c r="I83" s="848"/>
      <c r="J83" s="848"/>
      <c r="K83" s="848"/>
      <c r="L83" s="848"/>
      <c r="M83" s="848"/>
      <c r="N83" s="848"/>
      <c r="O83" s="848"/>
      <c r="P83" s="848"/>
      <c r="Q83" s="848"/>
      <c r="R83" s="848"/>
      <c r="S83" s="848"/>
      <c r="T83" s="848"/>
      <c r="U83" s="848"/>
      <c r="V83" s="848"/>
      <c r="W83" s="848"/>
      <c r="X83" s="52"/>
      <c r="Y83" s="48"/>
    </row>
    <row r="84" spans="1:25" s="8" customFormat="1" ht="18" customHeight="1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1" t="s">
        <v>122</v>
      </c>
      <c r="X84" s="49"/>
      <c r="Y84" s="52"/>
    </row>
    <row r="85" spans="1:25" s="8" customFormat="1" ht="6" customHeight="1">
      <c r="A85" s="849"/>
      <c r="B85" s="849"/>
      <c r="C85" s="849"/>
      <c r="D85" s="849"/>
      <c r="E85" s="849"/>
      <c r="F85" s="849"/>
      <c r="G85" s="849"/>
      <c r="H85" s="849"/>
      <c r="I85" s="849"/>
      <c r="J85" s="849"/>
      <c r="K85" s="849"/>
      <c r="L85" s="849"/>
      <c r="M85" s="152"/>
      <c r="N85" s="153"/>
      <c r="O85" s="153"/>
      <c r="P85" s="153"/>
      <c r="Q85" s="154"/>
      <c r="R85" s="154"/>
      <c r="S85" s="154"/>
      <c r="T85" s="850"/>
      <c r="U85" s="850"/>
      <c r="V85" s="850"/>
      <c r="W85" s="850"/>
      <c r="X85" s="46"/>
      <c r="Y85" s="49"/>
    </row>
    <row r="86" spans="1:25" s="8" customFormat="1" ht="18" customHeight="1">
      <c r="A86" s="851"/>
      <c r="B86" s="851"/>
      <c r="C86" s="851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3"/>
      <c r="O86" s="153"/>
      <c r="P86" s="153"/>
      <c r="Q86" s="154"/>
      <c r="R86" s="154"/>
      <c r="S86" s="154"/>
      <c r="T86" s="850" t="str">
        <f>T45</f>
        <v/>
      </c>
      <c r="U86" s="850"/>
      <c r="V86" s="850"/>
      <c r="W86" s="850"/>
      <c r="X86" s="9"/>
      <c r="Y86" s="46"/>
    </row>
    <row r="87" spans="1:25" s="8" customFormat="1" ht="18" customHeight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3"/>
      <c r="O87" s="153"/>
      <c r="P87" s="153"/>
      <c r="Q87" s="154"/>
      <c r="R87" s="154"/>
      <c r="S87" s="154"/>
      <c r="T87" s="66"/>
      <c r="U87" s="66"/>
      <c r="V87" s="66"/>
      <c r="W87" s="66"/>
      <c r="X87" s="9"/>
      <c r="Y87" s="46"/>
    </row>
    <row r="88" spans="1:25" s="8" customFormat="1" ht="18" customHeight="1">
      <c r="A88" s="774" t="s">
        <v>50</v>
      </c>
      <c r="B88" s="774"/>
      <c r="C88" s="774"/>
      <c r="D88" s="775">
        <f>D47</f>
        <v>0</v>
      </c>
      <c r="E88" s="775"/>
      <c r="F88" s="775"/>
      <c r="G88" s="775"/>
      <c r="H88" s="129"/>
      <c r="I88" s="129"/>
      <c r="J88" s="129"/>
      <c r="K88" s="129"/>
      <c r="L88" s="129"/>
      <c r="M88" s="129"/>
      <c r="N88" s="66" t="s">
        <v>99</v>
      </c>
      <c r="O88" s="156"/>
      <c r="P88" s="156"/>
      <c r="Q88" s="941">
        <f>IF($Q$6="","",$Q$6)</f>
        <v>0</v>
      </c>
      <c r="R88" s="941"/>
      <c r="S88" s="941"/>
      <c r="T88" s="941"/>
      <c r="U88" s="941"/>
      <c r="V88" s="941"/>
      <c r="W88" s="941"/>
      <c r="X88" s="47"/>
      <c r="Y88" s="9"/>
    </row>
    <row r="89" spans="1:25" s="8" customFormat="1" ht="18" customHeight="1">
      <c r="A89" s="131"/>
      <c r="B89" s="131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57"/>
      <c r="O89" s="157"/>
      <c r="P89" s="157"/>
      <c r="Q89" s="859">
        <f>IF($Q$7="","",$Q$7)</f>
        <v>0</v>
      </c>
      <c r="R89" s="859"/>
      <c r="S89" s="859"/>
      <c r="T89" s="859"/>
      <c r="U89" s="859"/>
      <c r="V89" s="859"/>
      <c r="W89" s="859"/>
      <c r="X89" s="51"/>
      <c r="Y89" s="47"/>
    </row>
    <row r="90" spans="1:25" s="8" customFormat="1" ht="18" customHeight="1">
      <c r="A90" s="774" t="s">
        <v>51</v>
      </c>
      <c r="B90" s="774"/>
      <c r="C90" s="774"/>
      <c r="D90" s="775">
        <f>D49</f>
        <v>0</v>
      </c>
      <c r="E90" s="775"/>
      <c r="F90" s="775"/>
      <c r="G90" s="775"/>
      <c r="H90" s="775"/>
      <c r="I90" s="775"/>
      <c r="J90" s="775"/>
      <c r="K90" s="775"/>
      <c r="L90" s="775"/>
      <c r="M90" s="775"/>
      <c r="N90" s="157"/>
      <c r="O90" s="157"/>
      <c r="P90" s="157"/>
      <c r="Q90" s="948">
        <f>IF($Q$8="","",$Q$8)</f>
        <v>0</v>
      </c>
      <c r="R90" s="948"/>
      <c r="S90" s="948"/>
      <c r="T90" s="948"/>
      <c r="U90" s="948"/>
      <c r="V90" s="948"/>
      <c r="W90" s="948"/>
      <c r="X90" s="51"/>
      <c r="Y90" s="51"/>
    </row>
    <row r="91" spans="1:25" s="8" customFormat="1" ht="18" customHeight="1" thickBot="1">
      <c r="A91" s="147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53"/>
      <c r="O91" s="153"/>
      <c r="P91" s="153"/>
      <c r="Q91" s="154"/>
      <c r="R91" s="154"/>
      <c r="S91" s="154"/>
      <c r="T91" s="154"/>
      <c r="U91" s="154"/>
      <c r="V91" s="154"/>
      <c r="W91" s="154"/>
      <c r="X91" s="51"/>
      <c r="Y91" s="51"/>
    </row>
    <row r="92" spans="1:25" s="8" customFormat="1" ht="18.75" customHeight="1">
      <c r="A92" s="824" t="s">
        <v>65</v>
      </c>
      <c r="B92" s="825"/>
      <c r="C92" s="826" t="s">
        <v>66</v>
      </c>
      <c r="D92" s="827"/>
      <c r="E92" s="827"/>
      <c r="F92" s="827"/>
      <c r="G92" s="827"/>
      <c r="H92" s="827"/>
      <c r="I92" s="827"/>
      <c r="J92" s="827"/>
      <c r="K92" s="828" t="s">
        <v>124</v>
      </c>
      <c r="L92" s="828"/>
      <c r="M92" s="829" t="s">
        <v>58</v>
      </c>
      <c r="N92" s="830"/>
      <c r="O92" s="831"/>
      <c r="P92" s="832" t="s">
        <v>67</v>
      </c>
      <c r="Q92" s="833"/>
      <c r="R92" s="832" t="s">
        <v>68</v>
      </c>
      <c r="S92" s="834"/>
      <c r="T92" s="833"/>
      <c r="U92" s="832" t="s">
        <v>60</v>
      </c>
      <c r="V92" s="834"/>
      <c r="W92" s="885"/>
      <c r="X92" s="50"/>
      <c r="Y92" s="62"/>
    </row>
    <row r="93" spans="1:25" s="8" customFormat="1" ht="18.75" customHeight="1">
      <c r="A93" s="903" t="str">
        <f>IF('内訳(控)・入力用(材料用)'!$A$93:$B$93="","",'内訳(控)・入力用(材料用)'!$A$93:$B$93)</f>
        <v/>
      </c>
      <c r="B93" s="904"/>
      <c r="C93" s="891" t="str">
        <f>IF('内訳(控)・入力用(材料用)'!$C$93:$J$93="","",'内訳(控)・入力用(材料用)'!$C$93:$J$93)</f>
        <v/>
      </c>
      <c r="D93" s="892"/>
      <c r="E93" s="892"/>
      <c r="F93" s="892"/>
      <c r="G93" s="892"/>
      <c r="H93" s="892"/>
      <c r="I93" s="892"/>
      <c r="J93" s="893"/>
      <c r="K93" s="894" t="str">
        <f>IF('内訳(控)・入力用(材料用)'!$K$93:$L$93="","",'内訳(控)・入力用(材料用)'!$K$93:$L$93)</f>
        <v/>
      </c>
      <c r="L93" s="895"/>
      <c r="M93" s="896" t="str">
        <f>IF('内訳(控)・入力用(材料用)'!$M$93:$O$93="","",'内訳(控)・入力用(材料用)'!$M$93:$O$93)</f>
        <v/>
      </c>
      <c r="N93" s="897"/>
      <c r="O93" s="898"/>
      <c r="P93" s="899" t="str">
        <f>IF('内訳(控)・入力用(材料用)'!$P$93:$Q$93="","",'内訳(控)・入力用(材料用)'!$P$93:$Q$93)</f>
        <v/>
      </c>
      <c r="Q93" s="900"/>
      <c r="R93" s="896" t="str">
        <f>IF('内訳(控)・入力用(材料用)'!$R$93:$T$93="","",'内訳(控)・入力用(材料用)'!$R$93:$T$93)</f>
        <v/>
      </c>
      <c r="S93" s="897"/>
      <c r="T93" s="898"/>
      <c r="U93" s="886">
        <f>IF('内訳(控)・入力用(材料用)'!$U$93:$W$93="","",'内訳(控)・入力用(材料用)'!$U$93:$W$93)</f>
        <v>0</v>
      </c>
      <c r="V93" s="887"/>
      <c r="W93" s="888"/>
      <c r="X93" s="48"/>
      <c r="Y93" s="50"/>
    </row>
    <row r="94" spans="1:25" s="8" customFormat="1" ht="18.75" customHeight="1">
      <c r="A94" s="903" t="str">
        <f>IF('内訳(控)・入力用(材料用)'!$A$94:$B$94="","",'内訳(控)・入力用(材料用)'!$A$94:$B$94)</f>
        <v/>
      </c>
      <c r="B94" s="904"/>
      <c r="C94" s="891" t="str">
        <f>IF('内訳(控)・入力用(材料用)'!$C$94:$J$94="","",'内訳(控)・入力用(材料用)'!$C$94:$J$94)</f>
        <v/>
      </c>
      <c r="D94" s="892"/>
      <c r="E94" s="892"/>
      <c r="F94" s="892"/>
      <c r="G94" s="892"/>
      <c r="H94" s="892"/>
      <c r="I94" s="892"/>
      <c r="J94" s="893"/>
      <c r="K94" s="894" t="str">
        <f>IF('内訳(控)・入力用(材料用)'!$K$94:$L$94="","",'内訳(控)・入力用(材料用)'!$K$94:$L$94)</f>
        <v/>
      </c>
      <c r="L94" s="895"/>
      <c r="M94" s="896" t="str">
        <f>IF('内訳(控)・入力用(材料用)'!$M$94:$O$94="","",'内訳(控)・入力用(材料用)'!$M$94:$O$94)</f>
        <v/>
      </c>
      <c r="N94" s="897"/>
      <c r="O94" s="898"/>
      <c r="P94" s="899" t="str">
        <f>IF('内訳(控)・入力用(材料用)'!$P$94:$Q$94="","",'内訳(控)・入力用(材料用)'!$P$94:$Q$94)</f>
        <v/>
      </c>
      <c r="Q94" s="900"/>
      <c r="R94" s="896" t="str">
        <f>IF('内訳(控)・入力用(材料用)'!$R$94:$T$94="","",'内訳(控)・入力用(材料用)'!$R$94:$T$94)</f>
        <v/>
      </c>
      <c r="S94" s="897"/>
      <c r="T94" s="898"/>
      <c r="U94" s="886">
        <f>IF('内訳(控)・入力用(材料用)'!$U$94:$W$94="","",'内訳(控)・入力用(材料用)'!$U$94:$W$94)</f>
        <v>0</v>
      </c>
      <c r="V94" s="887"/>
      <c r="W94" s="888"/>
      <c r="X94" s="48"/>
      <c r="Y94" s="48"/>
    </row>
    <row r="95" spans="1:25" s="8" customFormat="1" ht="18.75" customHeight="1">
      <c r="A95" s="903" t="str">
        <f>IF('内訳(控)・入力用(材料用)'!$A$95:$B$95="","",'内訳(控)・入力用(材料用)'!$A$95:$B$95)</f>
        <v/>
      </c>
      <c r="B95" s="904"/>
      <c r="C95" s="891" t="str">
        <f>IF('内訳(控)・入力用(材料用)'!$C$95:$J$95="","",'内訳(控)・入力用(材料用)'!$C$95:$J$95)</f>
        <v/>
      </c>
      <c r="D95" s="892"/>
      <c r="E95" s="892"/>
      <c r="F95" s="892"/>
      <c r="G95" s="892"/>
      <c r="H95" s="892"/>
      <c r="I95" s="892"/>
      <c r="J95" s="893"/>
      <c r="K95" s="894" t="str">
        <f>IF('内訳(控)・入力用(材料用)'!$K$95:$L$95="","",'内訳(控)・入力用(材料用)'!$K$95:$L$95)</f>
        <v/>
      </c>
      <c r="L95" s="895"/>
      <c r="M95" s="896" t="str">
        <f>IF('内訳(控)・入力用(材料用)'!$M$95:$O$95="","",'内訳(控)・入力用(材料用)'!$M$95:$O$95)</f>
        <v/>
      </c>
      <c r="N95" s="897"/>
      <c r="O95" s="898"/>
      <c r="P95" s="899" t="str">
        <f>IF('内訳(控)・入力用(材料用)'!$P$95:$Q$95="","",'内訳(控)・入力用(材料用)'!$P$95:$Q$95)</f>
        <v/>
      </c>
      <c r="Q95" s="900"/>
      <c r="R95" s="896" t="str">
        <f>IF('内訳(控)・入力用(材料用)'!$R$95:$T$95="","",'内訳(控)・入力用(材料用)'!$R$95:$T$95)</f>
        <v/>
      </c>
      <c r="S95" s="897"/>
      <c r="T95" s="898"/>
      <c r="U95" s="886">
        <f>IF('内訳(控)・入力用(材料用)'!$U$95:$W$95="","",'内訳(控)・入力用(材料用)'!$U$95:$W$95)</f>
        <v>0</v>
      </c>
      <c r="V95" s="887"/>
      <c r="W95" s="888"/>
      <c r="X95" s="48"/>
      <c r="Y95" s="48"/>
    </row>
    <row r="96" spans="1:25" s="8" customFormat="1" ht="18.75" customHeight="1">
      <c r="A96" s="903" t="str">
        <f>IF('内訳(控)・入力用(材料用)'!$A$96:$B$96="","",'内訳(控)・入力用(材料用)'!$A$96:$B$96)</f>
        <v/>
      </c>
      <c r="B96" s="904"/>
      <c r="C96" s="891" t="str">
        <f>IF('内訳(控)・入力用(材料用)'!$C$96:$J$96="","",'内訳(控)・入力用(材料用)'!$C$96:$J$96)</f>
        <v/>
      </c>
      <c r="D96" s="892"/>
      <c r="E96" s="892"/>
      <c r="F96" s="892"/>
      <c r="G96" s="892"/>
      <c r="H96" s="892"/>
      <c r="I96" s="892"/>
      <c r="J96" s="893"/>
      <c r="K96" s="894" t="str">
        <f>IF('内訳(控)・入力用(材料用)'!$K$96:$L$96="","",'内訳(控)・入力用(材料用)'!$K$96:$L$96)</f>
        <v/>
      </c>
      <c r="L96" s="895"/>
      <c r="M96" s="896" t="str">
        <f>IF('内訳(控)・入力用(材料用)'!$M$96:$O$96="","",'内訳(控)・入力用(材料用)'!$M$96:$O$96)</f>
        <v/>
      </c>
      <c r="N96" s="897"/>
      <c r="O96" s="898"/>
      <c r="P96" s="899" t="str">
        <f>IF('内訳(控)・入力用(材料用)'!$P$96:$Q$96="","",'内訳(控)・入力用(材料用)'!$P$96:$Q$96)</f>
        <v/>
      </c>
      <c r="Q96" s="900"/>
      <c r="R96" s="896" t="str">
        <f>IF('内訳(控)・入力用(材料用)'!$R$96:$T$96="","",'内訳(控)・入力用(材料用)'!$R$96:$T$96)</f>
        <v/>
      </c>
      <c r="S96" s="897"/>
      <c r="T96" s="898"/>
      <c r="U96" s="886">
        <f>IF('内訳(控)・入力用(材料用)'!$U$96:$W$96="","",'内訳(控)・入力用(材料用)'!$U$96:$W$96)</f>
        <v>0</v>
      </c>
      <c r="V96" s="887"/>
      <c r="W96" s="888"/>
      <c r="X96" s="48"/>
      <c r="Y96" s="48"/>
    </row>
    <row r="97" spans="1:25" s="8" customFormat="1" ht="18.75" customHeight="1">
      <c r="A97" s="903" t="str">
        <f>IF('内訳(控)・入力用(材料用)'!$A$97:$B$97="","",'内訳(控)・入力用(材料用)'!$A$97:$B$97)</f>
        <v/>
      </c>
      <c r="B97" s="904"/>
      <c r="C97" s="891" t="str">
        <f>IF('内訳(控)・入力用(材料用)'!$C$97:$J$97="","",'内訳(控)・入力用(材料用)'!$C$97:$J$97)</f>
        <v/>
      </c>
      <c r="D97" s="892"/>
      <c r="E97" s="892"/>
      <c r="F97" s="892"/>
      <c r="G97" s="892"/>
      <c r="H97" s="892"/>
      <c r="I97" s="892"/>
      <c r="J97" s="893"/>
      <c r="K97" s="894" t="str">
        <f>IF('内訳(控)・入力用(材料用)'!$K$97:$L$97="","",'内訳(控)・入力用(材料用)'!$K$97:$L$97)</f>
        <v/>
      </c>
      <c r="L97" s="895"/>
      <c r="M97" s="896" t="str">
        <f>IF('内訳(控)・入力用(材料用)'!$M$97:$O$97="","",'内訳(控)・入力用(材料用)'!$M$97:$O$97)</f>
        <v/>
      </c>
      <c r="N97" s="897"/>
      <c r="O97" s="898"/>
      <c r="P97" s="899" t="str">
        <f>IF('内訳(控)・入力用(材料用)'!$P$97:$Q$97="","",'内訳(控)・入力用(材料用)'!$P$97:$Q$97)</f>
        <v/>
      </c>
      <c r="Q97" s="900"/>
      <c r="R97" s="896" t="str">
        <f>IF('内訳(控)・入力用(材料用)'!$R$97:$T$97="","",'内訳(控)・入力用(材料用)'!$R$97:$T$97)</f>
        <v/>
      </c>
      <c r="S97" s="897"/>
      <c r="T97" s="898"/>
      <c r="U97" s="886">
        <f>IF('内訳(控)・入力用(材料用)'!$U$97:$W$97="","",'内訳(控)・入力用(材料用)'!$U$97:$W$97)</f>
        <v>0</v>
      </c>
      <c r="V97" s="887"/>
      <c r="W97" s="888"/>
      <c r="X97" s="48"/>
      <c r="Y97" s="48"/>
    </row>
    <row r="98" spans="1:25" s="8" customFormat="1" ht="18.75" customHeight="1">
      <c r="A98" s="903" t="str">
        <f>IF('内訳(控)・入力用(材料用)'!$A$98:$B$98="","",'内訳(控)・入力用(材料用)'!$A$98:$B$98)</f>
        <v/>
      </c>
      <c r="B98" s="904"/>
      <c r="C98" s="891" t="str">
        <f>IF('内訳(控)・入力用(材料用)'!$C$98:$J$98="","",'内訳(控)・入力用(材料用)'!$C$98:$J$98)</f>
        <v/>
      </c>
      <c r="D98" s="892"/>
      <c r="E98" s="892"/>
      <c r="F98" s="892"/>
      <c r="G98" s="892"/>
      <c r="H98" s="892"/>
      <c r="I98" s="892"/>
      <c r="J98" s="893"/>
      <c r="K98" s="894" t="str">
        <f>IF('内訳(控)・入力用(材料用)'!$K$98:$L$98="","",'内訳(控)・入力用(材料用)'!$K$98:$L$98)</f>
        <v/>
      </c>
      <c r="L98" s="895"/>
      <c r="M98" s="896" t="str">
        <f>IF('内訳(控)・入力用(材料用)'!$M$98:$O$98="","",'内訳(控)・入力用(材料用)'!$M$98:$O$98)</f>
        <v/>
      </c>
      <c r="N98" s="897"/>
      <c r="O98" s="898"/>
      <c r="P98" s="899" t="str">
        <f>IF('内訳(控)・入力用(材料用)'!$P$98:$Q$98="","",'内訳(控)・入力用(材料用)'!$P$98:$Q$98)</f>
        <v/>
      </c>
      <c r="Q98" s="900"/>
      <c r="R98" s="896" t="str">
        <f>IF('内訳(控)・入力用(材料用)'!$R$98:$T$98="","",'内訳(控)・入力用(材料用)'!$R$98:$T$98)</f>
        <v/>
      </c>
      <c r="S98" s="897"/>
      <c r="T98" s="898"/>
      <c r="U98" s="886">
        <f>IF('内訳(控)・入力用(材料用)'!$U$98:$W$98="","",'内訳(控)・入力用(材料用)'!$U$98:$W$98)</f>
        <v>0</v>
      </c>
      <c r="V98" s="887"/>
      <c r="W98" s="888"/>
      <c r="X98" s="48"/>
      <c r="Y98" s="48"/>
    </row>
    <row r="99" spans="1:25" s="8" customFormat="1" ht="18.75" customHeight="1">
      <c r="A99" s="903" t="str">
        <f>IF('内訳(控)・入力用(材料用)'!$A$99:$B$99="","",'内訳(控)・入力用(材料用)'!$A$99:$B$99)</f>
        <v/>
      </c>
      <c r="B99" s="904"/>
      <c r="C99" s="891" t="str">
        <f>IF('内訳(控)・入力用(材料用)'!$C$99:$J$99="","",'内訳(控)・入力用(材料用)'!$C$99:$J$99)</f>
        <v/>
      </c>
      <c r="D99" s="892"/>
      <c r="E99" s="892"/>
      <c r="F99" s="892"/>
      <c r="G99" s="892"/>
      <c r="H99" s="892"/>
      <c r="I99" s="892"/>
      <c r="J99" s="893"/>
      <c r="K99" s="894" t="str">
        <f>IF('内訳(控)・入力用(材料用)'!$K$99:$L$99="","",'内訳(控)・入力用(材料用)'!$K$99:$L$99)</f>
        <v/>
      </c>
      <c r="L99" s="895"/>
      <c r="M99" s="896" t="str">
        <f>IF('内訳(控)・入力用(材料用)'!$M$99:$O$99="","",'内訳(控)・入力用(材料用)'!$M$99:$O$99)</f>
        <v/>
      </c>
      <c r="N99" s="897"/>
      <c r="O99" s="898"/>
      <c r="P99" s="899" t="str">
        <f>IF('内訳(控)・入力用(材料用)'!$P$99:$Q$99="","",'内訳(控)・入力用(材料用)'!$P$99:$Q$99)</f>
        <v/>
      </c>
      <c r="Q99" s="900"/>
      <c r="R99" s="896" t="str">
        <f>IF('内訳(控)・入力用(材料用)'!$R$99:$T$99="","",'内訳(控)・入力用(材料用)'!$R$99:$T$99)</f>
        <v/>
      </c>
      <c r="S99" s="897"/>
      <c r="T99" s="898"/>
      <c r="U99" s="886">
        <f>IF('内訳(控)・入力用(材料用)'!$U$99:$W$99="","",'内訳(控)・入力用(材料用)'!$U$99:$W$99)</f>
        <v>0</v>
      </c>
      <c r="V99" s="887"/>
      <c r="W99" s="888"/>
      <c r="X99" s="48"/>
      <c r="Y99" s="48"/>
    </row>
    <row r="100" spans="1:25" s="8" customFormat="1" ht="18.75" customHeight="1">
      <c r="A100" s="903" t="str">
        <f>IF('内訳(控)・入力用(材料用)'!$A$100:$B$100="","",'内訳(控)・入力用(材料用)'!$A$100:$B$100)</f>
        <v/>
      </c>
      <c r="B100" s="904"/>
      <c r="C100" s="891" t="str">
        <f>IF('内訳(控)・入力用(材料用)'!$C$100:$J$100="","",'内訳(控)・入力用(材料用)'!$C$100:$J$100)</f>
        <v/>
      </c>
      <c r="D100" s="892"/>
      <c r="E100" s="892"/>
      <c r="F100" s="892"/>
      <c r="G100" s="892"/>
      <c r="H100" s="892"/>
      <c r="I100" s="892"/>
      <c r="J100" s="893"/>
      <c r="K100" s="894" t="str">
        <f>IF('内訳(控)・入力用(材料用)'!$K$100:$L$100="","",'内訳(控)・入力用(材料用)'!$K$100:$L$100)</f>
        <v/>
      </c>
      <c r="L100" s="895"/>
      <c r="M100" s="896" t="str">
        <f>IF('内訳(控)・入力用(材料用)'!$M$100:$O$100="","",'内訳(控)・入力用(材料用)'!$M$100:$O$100)</f>
        <v/>
      </c>
      <c r="N100" s="897"/>
      <c r="O100" s="898"/>
      <c r="P100" s="899" t="str">
        <f>IF('内訳(控)・入力用(材料用)'!$P$100:$Q$100="","",'内訳(控)・入力用(材料用)'!$P$100:$Q$100)</f>
        <v/>
      </c>
      <c r="Q100" s="900"/>
      <c r="R100" s="896" t="str">
        <f>IF('内訳(控)・入力用(材料用)'!$R$100:$T$100="","",'内訳(控)・入力用(材料用)'!$R$100:$T$100)</f>
        <v/>
      </c>
      <c r="S100" s="897"/>
      <c r="T100" s="898"/>
      <c r="U100" s="886">
        <f>IF('内訳(控)・入力用(材料用)'!$U$100:$W$100="","",'内訳(控)・入力用(材料用)'!$U$100:$W$100)</f>
        <v>0</v>
      </c>
      <c r="V100" s="887"/>
      <c r="W100" s="888"/>
      <c r="X100" s="48"/>
      <c r="Y100" s="48"/>
    </row>
    <row r="101" spans="1:25" s="8" customFormat="1" ht="18.75" customHeight="1">
      <c r="A101" s="903" t="str">
        <f>IF('内訳(控)・入力用(材料用)'!$A$101:$B$101="","",'内訳(控)・入力用(材料用)'!$A$101:$B$101)</f>
        <v/>
      </c>
      <c r="B101" s="904"/>
      <c r="C101" s="891" t="str">
        <f>IF('内訳(控)・入力用(材料用)'!$C$101:$J$101="","",'内訳(控)・入力用(材料用)'!$C$101:$J$101)</f>
        <v/>
      </c>
      <c r="D101" s="892"/>
      <c r="E101" s="892"/>
      <c r="F101" s="892"/>
      <c r="G101" s="892"/>
      <c r="H101" s="892"/>
      <c r="I101" s="892"/>
      <c r="J101" s="893"/>
      <c r="K101" s="894" t="str">
        <f>IF('内訳(控)・入力用(材料用)'!$K$101:$L$101="","",'内訳(控)・入力用(材料用)'!$K$101:$L$101)</f>
        <v/>
      </c>
      <c r="L101" s="895"/>
      <c r="M101" s="896" t="str">
        <f>IF('内訳(控)・入力用(材料用)'!$M$101:$O$101="","",'内訳(控)・入力用(材料用)'!$M$101:$O$101)</f>
        <v/>
      </c>
      <c r="N101" s="897"/>
      <c r="O101" s="898"/>
      <c r="P101" s="899" t="str">
        <f>IF('内訳(控)・入力用(材料用)'!$P$101:$Q$101="","",'内訳(控)・入力用(材料用)'!$P$101:$Q$101)</f>
        <v/>
      </c>
      <c r="Q101" s="900"/>
      <c r="R101" s="896" t="str">
        <f>IF('内訳(控)・入力用(材料用)'!$R$101:$T$101="","",'内訳(控)・入力用(材料用)'!$R$101:$T$101)</f>
        <v/>
      </c>
      <c r="S101" s="897"/>
      <c r="T101" s="898"/>
      <c r="U101" s="886">
        <f>IF('内訳(控)・入力用(材料用)'!$U$101:$W$101="","",'内訳(控)・入力用(材料用)'!$U$101:$W$101)</f>
        <v>0</v>
      </c>
      <c r="V101" s="887"/>
      <c r="W101" s="888"/>
      <c r="X101" s="48"/>
      <c r="Y101" s="48"/>
    </row>
    <row r="102" spans="1:25" s="8" customFormat="1" ht="18.75" customHeight="1">
      <c r="A102" s="903" t="str">
        <f>IF('内訳(控)・入力用(材料用)'!$A$102:$B$102="","",'内訳(控)・入力用(材料用)'!$A$102:$B$102)</f>
        <v/>
      </c>
      <c r="B102" s="904"/>
      <c r="C102" s="891" t="str">
        <f>IF('内訳(控)・入力用(材料用)'!$C$102:$J$102="","",'内訳(控)・入力用(材料用)'!$C$102:$J$102)</f>
        <v/>
      </c>
      <c r="D102" s="892"/>
      <c r="E102" s="892"/>
      <c r="F102" s="892"/>
      <c r="G102" s="892"/>
      <c r="H102" s="892"/>
      <c r="I102" s="892"/>
      <c r="J102" s="893"/>
      <c r="K102" s="894" t="str">
        <f>IF('内訳(控)・入力用(材料用)'!$K$102:$L$102="","",'内訳(控)・入力用(材料用)'!$K$102:$L$102)</f>
        <v/>
      </c>
      <c r="L102" s="895"/>
      <c r="M102" s="896" t="str">
        <f>IF('内訳(控)・入力用(材料用)'!$M$102:$O$102="","",'内訳(控)・入力用(材料用)'!$M$102:$O$102)</f>
        <v/>
      </c>
      <c r="N102" s="897"/>
      <c r="O102" s="898"/>
      <c r="P102" s="899" t="str">
        <f>IF('内訳(控)・入力用(材料用)'!$P$102:$Q$102="","",'内訳(控)・入力用(材料用)'!$P$102:$Q$102)</f>
        <v/>
      </c>
      <c r="Q102" s="900"/>
      <c r="R102" s="896" t="str">
        <f>IF('内訳(控)・入力用(材料用)'!$R$102:$T$102="","",'内訳(控)・入力用(材料用)'!$R$102:$T$102)</f>
        <v/>
      </c>
      <c r="S102" s="897"/>
      <c r="T102" s="898"/>
      <c r="U102" s="886">
        <f>IF('内訳(控)・入力用(材料用)'!$U$102:$W$102="","",'内訳(控)・入力用(材料用)'!$U$102:$W$102)</f>
        <v>0</v>
      </c>
      <c r="V102" s="887"/>
      <c r="W102" s="888"/>
      <c r="X102" s="48"/>
      <c r="Y102" s="48"/>
    </row>
    <row r="103" spans="1:25" s="8" customFormat="1" ht="18.75" customHeight="1">
      <c r="A103" s="903" t="str">
        <f>IF('内訳(控)・入力用(材料用)'!$A$103:$B$103="","",'内訳(控)・入力用(材料用)'!$A$103:$B$103)</f>
        <v/>
      </c>
      <c r="B103" s="904"/>
      <c r="C103" s="891" t="str">
        <f>IF('内訳(控)・入力用(材料用)'!$C$103:$J$103="","",'内訳(控)・入力用(材料用)'!$C$103:$J$103)</f>
        <v/>
      </c>
      <c r="D103" s="892"/>
      <c r="E103" s="892"/>
      <c r="F103" s="892"/>
      <c r="G103" s="892"/>
      <c r="H103" s="892"/>
      <c r="I103" s="892"/>
      <c r="J103" s="893"/>
      <c r="K103" s="894" t="str">
        <f>IF('内訳(控)・入力用(材料用)'!$K$103:$L$103="","",'内訳(控)・入力用(材料用)'!$K$103:$L$103)</f>
        <v/>
      </c>
      <c r="L103" s="895"/>
      <c r="M103" s="896" t="str">
        <f>IF('内訳(控)・入力用(材料用)'!$M$103:$O$103="","",'内訳(控)・入力用(材料用)'!$M$103:$O$103)</f>
        <v/>
      </c>
      <c r="N103" s="897"/>
      <c r="O103" s="898"/>
      <c r="P103" s="899" t="str">
        <f>IF('内訳(控)・入力用(材料用)'!$P$103:$Q$103="","",'内訳(控)・入力用(材料用)'!$P$103:$Q$103)</f>
        <v/>
      </c>
      <c r="Q103" s="900"/>
      <c r="R103" s="896" t="str">
        <f>IF('内訳(控)・入力用(材料用)'!$R$103:$T$103="","",'内訳(控)・入力用(材料用)'!$R$103:$T$103)</f>
        <v/>
      </c>
      <c r="S103" s="897"/>
      <c r="T103" s="898"/>
      <c r="U103" s="886">
        <f>IF('内訳(控)・入力用(材料用)'!$U$103:$W$103="","",'内訳(控)・入力用(材料用)'!$U$103:$W$103)</f>
        <v>0</v>
      </c>
      <c r="V103" s="887"/>
      <c r="W103" s="888"/>
      <c r="X103" s="48"/>
      <c r="Y103" s="48"/>
    </row>
    <row r="104" spans="1:25" s="8" customFormat="1" ht="18.75" customHeight="1">
      <c r="A104" s="903" t="str">
        <f>IF('内訳(控)・入力用(材料用)'!$A$104:$B$104="","",'内訳(控)・入力用(材料用)'!$A$104:$B$104)</f>
        <v/>
      </c>
      <c r="B104" s="904"/>
      <c r="C104" s="891" t="str">
        <f>IF('内訳(控)・入力用(材料用)'!$C$104:$J$104="","",'内訳(控)・入力用(材料用)'!$C$104:$J$104)</f>
        <v/>
      </c>
      <c r="D104" s="892"/>
      <c r="E104" s="892"/>
      <c r="F104" s="892"/>
      <c r="G104" s="892"/>
      <c r="H104" s="892"/>
      <c r="I104" s="892"/>
      <c r="J104" s="893"/>
      <c r="K104" s="894" t="str">
        <f>IF('内訳(控)・入力用(材料用)'!$K$104:$L$104="","",'内訳(控)・入力用(材料用)'!$K$104:$L$104)</f>
        <v/>
      </c>
      <c r="L104" s="895"/>
      <c r="M104" s="896" t="str">
        <f>IF('内訳(控)・入力用(材料用)'!$M$104:$O$104="","",'内訳(控)・入力用(材料用)'!$M$104:$O$104)</f>
        <v/>
      </c>
      <c r="N104" s="897"/>
      <c r="O104" s="898"/>
      <c r="P104" s="899" t="str">
        <f>IF('内訳(控)・入力用(材料用)'!$P$104:$Q$104="","",'内訳(控)・入力用(材料用)'!$P$104:$Q$104)</f>
        <v/>
      </c>
      <c r="Q104" s="900"/>
      <c r="R104" s="896" t="str">
        <f>IF('内訳(控)・入力用(材料用)'!$R$104:$T$104="","",'内訳(控)・入力用(材料用)'!$R$104:$T$104)</f>
        <v/>
      </c>
      <c r="S104" s="897"/>
      <c r="T104" s="898"/>
      <c r="U104" s="886">
        <f>IF('内訳(控)・入力用(材料用)'!$U$104:$W$104="","",'内訳(控)・入力用(材料用)'!$U$104:$W$104)</f>
        <v>0</v>
      </c>
      <c r="V104" s="887"/>
      <c r="W104" s="888"/>
      <c r="X104" s="48"/>
      <c r="Y104" s="48"/>
    </row>
    <row r="105" spans="1:25" s="8" customFormat="1" ht="18.75" customHeight="1">
      <c r="A105" s="903" t="str">
        <f>IF('内訳(控)・入力用(材料用)'!$A$105:$B$105="","",'内訳(控)・入力用(材料用)'!$A$105:$B$105)</f>
        <v/>
      </c>
      <c r="B105" s="904"/>
      <c r="C105" s="891" t="str">
        <f>IF('内訳(控)・入力用(材料用)'!$C$105:$J$105="","",'内訳(控)・入力用(材料用)'!$C$105:$J$105)</f>
        <v/>
      </c>
      <c r="D105" s="892"/>
      <c r="E105" s="892"/>
      <c r="F105" s="892"/>
      <c r="G105" s="892"/>
      <c r="H105" s="892"/>
      <c r="I105" s="892"/>
      <c r="J105" s="893"/>
      <c r="K105" s="894" t="str">
        <f>IF('内訳(控)・入力用(材料用)'!$K$105:$L$105="","",'内訳(控)・入力用(材料用)'!$K$105:$L$105)</f>
        <v/>
      </c>
      <c r="L105" s="895"/>
      <c r="M105" s="896" t="str">
        <f>IF('内訳(控)・入力用(材料用)'!$M$105:$O$105="","",'内訳(控)・入力用(材料用)'!$M$105:$O$105)</f>
        <v/>
      </c>
      <c r="N105" s="897"/>
      <c r="O105" s="898"/>
      <c r="P105" s="899" t="str">
        <f>IF('内訳(控)・入力用(材料用)'!$P$105:$Q$105="","",'内訳(控)・入力用(材料用)'!$P$105:$Q$105)</f>
        <v/>
      </c>
      <c r="Q105" s="900"/>
      <c r="R105" s="896" t="str">
        <f>IF('内訳(控)・入力用(材料用)'!$R$105:$T$105="","",'内訳(控)・入力用(材料用)'!$R$105:$T$105)</f>
        <v/>
      </c>
      <c r="S105" s="897"/>
      <c r="T105" s="898"/>
      <c r="U105" s="886">
        <f>IF('内訳(控)・入力用(材料用)'!$U$105:$W$105="","",'内訳(控)・入力用(材料用)'!$U$105:$W$105)</f>
        <v>0</v>
      </c>
      <c r="V105" s="887"/>
      <c r="W105" s="888"/>
      <c r="X105" s="48"/>
      <c r="Y105" s="48"/>
    </row>
    <row r="106" spans="1:25" s="8" customFormat="1" ht="18.75" customHeight="1">
      <c r="A106" s="903" t="str">
        <f>IF('内訳(控)・入力用(材料用)'!$A$106:$B$106="","",'内訳(控)・入力用(材料用)'!$A$106:$B$106)</f>
        <v/>
      </c>
      <c r="B106" s="904"/>
      <c r="C106" s="891" t="str">
        <f>IF('内訳(控)・入力用(材料用)'!$C$106:$J$106="","",'内訳(控)・入力用(材料用)'!$C$106:$J$106)</f>
        <v/>
      </c>
      <c r="D106" s="892"/>
      <c r="E106" s="892"/>
      <c r="F106" s="892"/>
      <c r="G106" s="892"/>
      <c r="H106" s="892"/>
      <c r="I106" s="892"/>
      <c r="J106" s="893"/>
      <c r="K106" s="894" t="str">
        <f>IF('内訳(控)・入力用(材料用)'!$K$106:$L$106="","",'内訳(控)・入力用(材料用)'!$K$106:$L$106)</f>
        <v/>
      </c>
      <c r="L106" s="895"/>
      <c r="M106" s="896" t="str">
        <f>IF('内訳(控)・入力用(材料用)'!$M$106:$O$106="","",'内訳(控)・入力用(材料用)'!$M$106:$O$106)</f>
        <v/>
      </c>
      <c r="N106" s="897"/>
      <c r="O106" s="898"/>
      <c r="P106" s="899" t="str">
        <f>IF('内訳(控)・入力用(材料用)'!$P$106:$Q$106="","",'内訳(控)・入力用(材料用)'!$P$106:$Q$106)</f>
        <v/>
      </c>
      <c r="Q106" s="900"/>
      <c r="R106" s="896" t="str">
        <f>IF('内訳(控)・入力用(材料用)'!$R$106:$T$106="","",'内訳(控)・入力用(材料用)'!$R$106:$T$106)</f>
        <v/>
      </c>
      <c r="S106" s="897"/>
      <c r="T106" s="898"/>
      <c r="U106" s="886">
        <f>IF('内訳(控)・入力用(材料用)'!$U$106:$W$106="","",'内訳(控)・入力用(材料用)'!$U$106:$W$106)</f>
        <v>0</v>
      </c>
      <c r="V106" s="887"/>
      <c r="W106" s="888"/>
      <c r="X106" s="48"/>
      <c r="Y106" s="48"/>
    </row>
    <row r="107" spans="1:25" s="8" customFormat="1" ht="18.75" customHeight="1">
      <c r="A107" s="903" t="str">
        <f>IF('内訳(控)・入力用(材料用)'!$A$107:$B$107="","",'内訳(控)・入力用(材料用)'!$A$107:$B$107)</f>
        <v/>
      </c>
      <c r="B107" s="904"/>
      <c r="C107" s="891" t="str">
        <f>IF('内訳(控)・入力用(材料用)'!$C$107:$J$107="","",'内訳(控)・入力用(材料用)'!$C$107:$J$107)</f>
        <v/>
      </c>
      <c r="D107" s="892"/>
      <c r="E107" s="892"/>
      <c r="F107" s="892"/>
      <c r="G107" s="892"/>
      <c r="H107" s="892"/>
      <c r="I107" s="892"/>
      <c r="J107" s="893"/>
      <c r="K107" s="894" t="str">
        <f>IF('内訳(控)・入力用(材料用)'!$K$107:$L$107="","",'内訳(控)・入力用(材料用)'!$K$107:$L$107)</f>
        <v/>
      </c>
      <c r="L107" s="895"/>
      <c r="M107" s="896" t="str">
        <f>IF('内訳(控)・入力用(材料用)'!$M$107:$O$107="","",'内訳(控)・入力用(材料用)'!$M$107:$O$107)</f>
        <v/>
      </c>
      <c r="N107" s="897"/>
      <c r="O107" s="898"/>
      <c r="P107" s="899" t="str">
        <f>IF('内訳(控)・入力用(材料用)'!$P$107:$Q$107="","",'内訳(控)・入力用(材料用)'!$P$107:$Q$107)</f>
        <v/>
      </c>
      <c r="Q107" s="900"/>
      <c r="R107" s="896" t="str">
        <f>IF('内訳(控)・入力用(材料用)'!$R$107:$T$107="","",'内訳(控)・入力用(材料用)'!$R$107:$T$107)</f>
        <v/>
      </c>
      <c r="S107" s="897"/>
      <c r="T107" s="898"/>
      <c r="U107" s="886">
        <f>IF('内訳(控)・入力用(材料用)'!$U$107:$W$107="","",'内訳(控)・入力用(材料用)'!$U$107:$W$107)</f>
        <v>0</v>
      </c>
      <c r="V107" s="887"/>
      <c r="W107" s="888"/>
      <c r="X107" s="48"/>
      <c r="Y107" s="48"/>
    </row>
    <row r="108" spans="1:25" s="8" customFormat="1" ht="18.75" customHeight="1">
      <c r="A108" s="903" t="str">
        <f>IF('内訳(控)・入力用(材料用)'!$A$108:$B$108="","",'内訳(控)・入力用(材料用)'!$A$108:$B$108)</f>
        <v/>
      </c>
      <c r="B108" s="904"/>
      <c r="C108" s="891" t="str">
        <f>IF('内訳(控)・入力用(材料用)'!$C$108:$J$108="","",'内訳(控)・入力用(材料用)'!$C$108:$J$108)</f>
        <v/>
      </c>
      <c r="D108" s="892"/>
      <c r="E108" s="892"/>
      <c r="F108" s="892"/>
      <c r="G108" s="892"/>
      <c r="H108" s="892"/>
      <c r="I108" s="892"/>
      <c r="J108" s="893"/>
      <c r="K108" s="894" t="str">
        <f>IF('内訳(控)・入力用(材料用)'!$K$108:$L$108="","",'内訳(控)・入力用(材料用)'!$K$108:$L$108)</f>
        <v/>
      </c>
      <c r="L108" s="895"/>
      <c r="M108" s="896" t="str">
        <f>IF('内訳(控)・入力用(材料用)'!$M$108:$O$108="","",'内訳(控)・入力用(材料用)'!$M$108:$O$108)</f>
        <v/>
      </c>
      <c r="N108" s="897"/>
      <c r="O108" s="898"/>
      <c r="P108" s="899" t="str">
        <f>IF('内訳(控)・入力用(材料用)'!$P$108:$Q$108="","",'内訳(控)・入力用(材料用)'!$P$108:$Q$108)</f>
        <v/>
      </c>
      <c r="Q108" s="900"/>
      <c r="R108" s="896" t="str">
        <f>IF('内訳(控)・入力用(材料用)'!$R$108:$T$108="","",'内訳(控)・入力用(材料用)'!$R$108:$T$108)</f>
        <v/>
      </c>
      <c r="S108" s="897"/>
      <c r="T108" s="898"/>
      <c r="U108" s="886">
        <f>IF('内訳(控)・入力用(材料用)'!$U$108:$W$108="","",'内訳(控)・入力用(材料用)'!$U$108:$W$108)</f>
        <v>0</v>
      </c>
      <c r="V108" s="887"/>
      <c r="W108" s="888"/>
      <c r="X108" s="48"/>
      <c r="Y108" s="48"/>
    </row>
    <row r="109" spans="1:25" s="8" customFormat="1" ht="18.75" customHeight="1">
      <c r="A109" s="903" t="str">
        <f>IF('内訳(控)・入力用(材料用)'!$A$109:$B$109="","",'内訳(控)・入力用(材料用)'!$A$109:$B$109)</f>
        <v/>
      </c>
      <c r="B109" s="904"/>
      <c r="C109" s="891" t="str">
        <f>IF('内訳(控)・入力用(材料用)'!$C$109:$J$109="","",'内訳(控)・入力用(材料用)'!$C$109:$J$109)</f>
        <v/>
      </c>
      <c r="D109" s="892"/>
      <c r="E109" s="892"/>
      <c r="F109" s="892"/>
      <c r="G109" s="892"/>
      <c r="H109" s="892"/>
      <c r="I109" s="892"/>
      <c r="J109" s="893"/>
      <c r="K109" s="894" t="str">
        <f>IF('内訳(控)・入力用(材料用)'!$K$109:$L$109="","",'内訳(控)・入力用(材料用)'!$K$109:$L$109)</f>
        <v/>
      </c>
      <c r="L109" s="895"/>
      <c r="M109" s="896" t="str">
        <f>IF('内訳(控)・入力用(材料用)'!$M$109:$O$109="","",'内訳(控)・入力用(材料用)'!$M$109:$O$109)</f>
        <v/>
      </c>
      <c r="N109" s="897"/>
      <c r="O109" s="898"/>
      <c r="P109" s="899" t="str">
        <f>IF('内訳(控)・入力用(材料用)'!$P$109:$Q$109="","",'内訳(控)・入力用(材料用)'!$P$109:$Q$109)</f>
        <v/>
      </c>
      <c r="Q109" s="900"/>
      <c r="R109" s="896" t="str">
        <f>IF('内訳(控)・入力用(材料用)'!$R$109:$T$109="","",'内訳(控)・入力用(材料用)'!$R$109:$T$109)</f>
        <v/>
      </c>
      <c r="S109" s="897"/>
      <c r="T109" s="898"/>
      <c r="U109" s="886">
        <f>IF('内訳(控)・入力用(材料用)'!$U$109:$W$109="","",'内訳(控)・入力用(材料用)'!$U$109:$W$109)</f>
        <v>0</v>
      </c>
      <c r="V109" s="887"/>
      <c r="W109" s="888"/>
      <c r="X109" s="48"/>
      <c r="Y109" s="48"/>
    </row>
    <row r="110" spans="1:25" s="8" customFormat="1" ht="18.75" customHeight="1">
      <c r="A110" s="903" t="str">
        <f>IF('内訳(控)・入力用(材料用)'!$A$110:$B$110="","",'内訳(控)・入力用(材料用)'!$A$110:$B$110)</f>
        <v/>
      </c>
      <c r="B110" s="904"/>
      <c r="C110" s="891" t="str">
        <f>IF('内訳(控)・入力用(材料用)'!$C$110:$J$110="","",'内訳(控)・入力用(材料用)'!$C$110:$J$110)</f>
        <v/>
      </c>
      <c r="D110" s="892"/>
      <c r="E110" s="892"/>
      <c r="F110" s="892"/>
      <c r="G110" s="892"/>
      <c r="H110" s="892"/>
      <c r="I110" s="892"/>
      <c r="J110" s="893"/>
      <c r="K110" s="894" t="str">
        <f>IF('内訳(控)・入力用(材料用)'!$K$110:$L$110="","",'内訳(控)・入力用(材料用)'!$K$110:$L$110)</f>
        <v/>
      </c>
      <c r="L110" s="895"/>
      <c r="M110" s="896" t="str">
        <f>IF('内訳(控)・入力用(材料用)'!$M$110:$O$110="","",'内訳(控)・入力用(材料用)'!$M$110:$O$110)</f>
        <v/>
      </c>
      <c r="N110" s="897"/>
      <c r="O110" s="898"/>
      <c r="P110" s="899" t="str">
        <f>IF('内訳(控)・入力用(材料用)'!$P$110:$Q$110="","",'内訳(控)・入力用(材料用)'!$P$110:$Q$110)</f>
        <v/>
      </c>
      <c r="Q110" s="900"/>
      <c r="R110" s="896" t="str">
        <f>IF('内訳(控)・入力用(材料用)'!$R$110:$T$110="","",'内訳(控)・入力用(材料用)'!$R$110:$T$110)</f>
        <v/>
      </c>
      <c r="S110" s="897"/>
      <c r="T110" s="898"/>
      <c r="U110" s="886">
        <f>IF('内訳(控)・入力用(材料用)'!$U$110:$W$110="","",'内訳(控)・入力用(材料用)'!$U$110:$W$110)</f>
        <v>0</v>
      </c>
      <c r="V110" s="887"/>
      <c r="W110" s="888"/>
      <c r="X110" s="48"/>
      <c r="Y110" s="48"/>
    </row>
    <row r="111" spans="1:25" s="8" customFormat="1" ht="18.75" customHeight="1">
      <c r="A111" s="903" t="str">
        <f>IF('内訳(控)・入力用(材料用)'!$A$111:$B$111="","",'内訳(控)・入力用(材料用)'!$A$111:$B$111)</f>
        <v/>
      </c>
      <c r="B111" s="904"/>
      <c r="C111" s="891" t="str">
        <f>IF('内訳(控)・入力用(材料用)'!$C$111:$J$111="","",'内訳(控)・入力用(材料用)'!$C$111:$J$111)</f>
        <v/>
      </c>
      <c r="D111" s="892"/>
      <c r="E111" s="892"/>
      <c r="F111" s="892"/>
      <c r="G111" s="892"/>
      <c r="H111" s="892"/>
      <c r="I111" s="892"/>
      <c r="J111" s="893"/>
      <c r="K111" s="894" t="str">
        <f>IF('内訳(控)・入力用(材料用)'!$K$111:$L$111="","",'内訳(控)・入力用(材料用)'!$K$111:$L$111)</f>
        <v/>
      </c>
      <c r="L111" s="895"/>
      <c r="M111" s="896" t="str">
        <f>IF('内訳(控)・入力用(材料用)'!$M$111:$O$111="","",'内訳(控)・入力用(材料用)'!$M$111:$O$111)</f>
        <v/>
      </c>
      <c r="N111" s="897"/>
      <c r="O111" s="898"/>
      <c r="P111" s="899" t="str">
        <f>IF('内訳(控)・入力用(材料用)'!$P$111:$Q$111="","",'内訳(控)・入力用(材料用)'!$P$111:$Q$111)</f>
        <v/>
      </c>
      <c r="Q111" s="900"/>
      <c r="R111" s="896" t="str">
        <f>IF('内訳(控)・入力用(材料用)'!$R$111:$T$111="","",'内訳(控)・入力用(材料用)'!$R$111:$T$111)</f>
        <v/>
      </c>
      <c r="S111" s="897"/>
      <c r="T111" s="898"/>
      <c r="U111" s="886">
        <f>IF('内訳(控)・入力用(材料用)'!$U$111:$W$111="","",'内訳(控)・入力用(材料用)'!$U$111:$W$111)</f>
        <v>0</v>
      </c>
      <c r="V111" s="887"/>
      <c r="W111" s="888"/>
      <c r="X111" s="48"/>
      <c r="Y111" s="48"/>
    </row>
    <row r="112" spans="1:25" s="8" customFormat="1" ht="18.75" customHeight="1">
      <c r="A112" s="903" t="str">
        <f>IF('内訳(控)・入力用(材料用)'!$A$112:$B$112="","",'内訳(控)・入力用(材料用)'!$A$112:$B$112)</f>
        <v/>
      </c>
      <c r="B112" s="904"/>
      <c r="C112" s="891" t="str">
        <f>IF('内訳(控)・入力用(材料用)'!$C$112:$J$112="","",'内訳(控)・入力用(材料用)'!$C$112:$J$112)</f>
        <v/>
      </c>
      <c r="D112" s="892"/>
      <c r="E112" s="892"/>
      <c r="F112" s="892"/>
      <c r="G112" s="892"/>
      <c r="H112" s="892"/>
      <c r="I112" s="892"/>
      <c r="J112" s="893"/>
      <c r="K112" s="894" t="str">
        <f>IF('内訳(控)・入力用(材料用)'!$K$112:$L$112="","",'内訳(控)・入力用(材料用)'!$K$112:$L$112)</f>
        <v/>
      </c>
      <c r="L112" s="895"/>
      <c r="M112" s="896" t="str">
        <f>IF('内訳(控)・入力用(材料用)'!$M$112:$O$112="","",'内訳(控)・入力用(材料用)'!$M$112:$O$112)</f>
        <v/>
      </c>
      <c r="N112" s="897"/>
      <c r="O112" s="898"/>
      <c r="P112" s="899" t="str">
        <f>IF('内訳(控)・入力用(材料用)'!$P$112:$Q$112="","",'内訳(控)・入力用(材料用)'!$P$112:$Q$112)</f>
        <v/>
      </c>
      <c r="Q112" s="900"/>
      <c r="R112" s="896" t="str">
        <f>IF('内訳(控)・入力用(材料用)'!$R$112:$T$112="","",'内訳(控)・入力用(材料用)'!$R$112:$T$112)</f>
        <v/>
      </c>
      <c r="S112" s="897"/>
      <c r="T112" s="898"/>
      <c r="U112" s="886">
        <f>IF('内訳(控)・入力用(材料用)'!$U$112:$W$112="","",'内訳(控)・入力用(材料用)'!$U$112:$W$112)</f>
        <v>0</v>
      </c>
      <c r="V112" s="887"/>
      <c r="W112" s="888"/>
      <c r="X112" s="48"/>
      <c r="Y112" s="48"/>
    </row>
    <row r="113" spans="1:31" s="8" customFormat="1" ht="18.75" customHeight="1">
      <c r="A113" s="903" t="str">
        <f>IF('内訳(控)・入力用(材料用)'!$A$113:$B$113="","",'内訳(控)・入力用(材料用)'!$A$113:$B$113)</f>
        <v/>
      </c>
      <c r="B113" s="904"/>
      <c r="C113" s="891" t="str">
        <f>IF('内訳(控)・入力用(材料用)'!$C$113:$J$113="","",'内訳(控)・入力用(材料用)'!$C$113:$J$113)</f>
        <v/>
      </c>
      <c r="D113" s="892"/>
      <c r="E113" s="892"/>
      <c r="F113" s="892"/>
      <c r="G113" s="892"/>
      <c r="H113" s="892"/>
      <c r="I113" s="892"/>
      <c r="J113" s="893"/>
      <c r="K113" s="894" t="str">
        <f>IF('内訳(控)・入力用(材料用)'!$K$113:$L$113="","",'内訳(控)・入力用(材料用)'!$K$113:$L$113)</f>
        <v/>
      </c>
      <c r="L113" s="895"/>
      <c r="M113" s="896" t="str">
        <f>IF('内訳(控)・入力用(材料用)'!$M$113:$O$113="","",'内訳(控)・入力用(材料用)'!$M$113:$O$113)</f>
        <v/>
      </c>
      <c r="N113" s="897"/>
      <c r="O113" s="898"/>
      <c r="P113" s="899" t="str">
        <f>IF('内訳(控)・入力用(材料用)'!$P$113:$Q$113="","",'内訳(控)・入力用(材料用)'!$P$113:$Q$113)</f>
        <v/>
      </c>
      <c r="Q113" s="900"/>
      <c r="R113" s="896" t="str">
        <f>IF('内訳(控)・入力用(材料用)'!$R$113:$T$113="","",'内訳(控)・入力用(材料用)'!$R$113:$T$113)</f>
        <v/>
      </c>
      <c r="S113" s="897"/>
      <c r="T113" s="898"/>
      <c r="U113" s="886">
        <f>IF('内訳(控)・入力用(材料用)'!$U$113:$W$113="","",'内訳(控)・入力用(材料用)'!$U$113:$W$113)</f>
        <v>0</v>
      </c>
      <c r="V113" s="887"/>
      <c r="W113" s="888"/>
      <c r="X113" s="48"/>
      <c r="Y113" s="48"/>
    </row>
    <row r="114" spans="1:31" s="8" customFormat="1" ht="18.75" customHeight="1">
      <c r="A114" s="903" t="str">
        <f>IF('内訳(控)・入力用(材料用)'!$A$114:$B$114="","",'内訳(控)・入力用(材料用)'!$A$114:$B$114)</f>
        <v/>
      </c>
      <c r="B114" s="904"/>
      <c r="C114" s="891" t="str">
        <f>IF('内訳(控)・入力用(材料用)'!$C$114:$J$114="","",'内訳(控)・入力用(材料用)'!$C$114:$J$114)</f>
        <v/>
      </c>
      <c r="D114" s="892"/>
      <c r="E114" s="892"/>
      <c r="F114" s="892"/>
      <c r="G114" s="892"/>
      <c r="H114" s="892"/>
      <c r="I114" s="892"/>
      <c r="J114" s="893"/>
      <c r="K114" s="894" t="str">
        <f>IF('内訳(控)・入力用(材料用)'!$K$114:$L$114="","",'内訳(控)・入力用(材料用)'!$K$114:$L$114)</f>
        <v/>
      </c>
      <c r="L114" s="895"/>
      <c r="M114" s="896" t="str">
        <f>IF('内訳(控)・入力用(材料用)'!$M$114:$O$114="","",'内訳(控)・入力用(材料用)'!$M$114:$O$114)</f>
        <v/>
      </c>
      <c r="N114" s="897"/>
      <c r="O114" s="898"/>
      <c r="P114" s="899" t="str">
        <f>IF('内訳(控)・入力用(材料用)'!$P$114:$Q$114="","",'内訳(控)・入力用(材料用)'!$P$114:$Q$114)</f>
        <v/>
      </c>
      <c r="Q114" s="900"/>
      <c r="R114" s="896" t="str">
        <f>IF('内訳(控)・入力用(材料用)'!$R$114:$T$114="","",'内訳(控)・入力用(材料用)'!$R$114:$T$114)</f>
        <v/>
      </c>
      <c r="S114" s="897"/>
      <c r="T114" s="898"/>
      <c r="U114" s="886">
        <f>IF('内訳(控)・入力用(材料用)'!$U$114:$W$114="","",'内訳(控)・入力用(材料用)'!$U$114:$W$114)</f>
        <v>0</v>
      </c>
      <c r="V114" s="887"/>
      <c r="W114" s="888"/>
      <c r="X114" s="48"/>
      <c r="Y114" s="48"/>
    </row>
    <row r="115" spans="1:31" s="8" customFormat="1" ht="18.75" customHeight="1">
      <c r="A115" s="903" t="str">
        <f>IF('内訳(控)・入力用(材料用)'!$A$115:$B$115="","",'内訳(控)・入力用(材料用)'!$A$115:$B$115)</f>
        <v/>
      </c>
      <c r="B115" s="904"/>
      <c r="C115" s="891" t="str">
        <f>IF('内訳(控)・入力用(材料用)'!$C$115:$J$115="","",'内訳(控)・入力用(材料用)'!$C$115:$J$115)</f>
        <v/>
      </c>
      <c r="D115" s="892"/>
      <c r="E115" s="892"/>
      <c r="F115" s="892"/>
      <c r="G115" s="892"/>
      <c r="H115" s="892"/>
      <c r="I115" s="892"/>
      <c r="J115" s="893"/>
      <c r="K115" s="894" t="str">
        <f>IF('内訳(控)・入力用(材料用)'!$K$115:$L$115="","",'内訳(控)・入力用(材料用)'!$K$115:$L$115)</f>
        <v/>
      </c>
      <c r="L115" s="895"/>
      <c r="M115" s="896" t="str">
        <f>IF('内訳(控)・入力用(材料用)'!$M$115:$O$115="","",'内訳(控)・入力用(材料用)'!$M$115:$O$115)</f>
        <v/>
      </c>
      <c r="N115" s="897"/>
      <c r="O115" s="898"/>
      <c r="P115" s="899" t="str">
        <f>IF('内訳(控)・入力用(材料用)'!$P$115:$Q$115="","",'内訳(控)・入力用(材料用)'!$P$115:$Q$115)</f>
        <v/>
      </c>
      <c r="Q115" s="900"/>
      <c r="R115" s="896" t="str">
        <f>IF('内訳(控)・入力用(材料用)'!$R$115:$T$115="","",'内訳(控)・入力用(材料用)'!$R$115:$T$115)</f>
        <v/>
      </c>
      <c r="S115" s="897"/>
      <c r="T115" s="898"/>
      <c r="U115" s="886">
        <f>IF('内訳(控)・入力用(材料用)'!$U$115:$W$115="","",'内訳(控)・入力用(材料用)'!$U$115:$W$115)</f>
        <v>0</v>
      </c>
      <c r="V115" s="887"/>
      <c r="W115" s="888"/>
      <c r="X115" s="48"/>
      <c r="Y115" s="48"/>
    </row>
    <row r="116" spans="1:31" s="8" customFormat="1" ht="18.75" customHeight="1">
      <c r="A116" s="903" t="str">
        <f>IF('内訳(控)・入力用(材料用)'!$A$116:$B$116="","",'内訳(控)・入力用(材料用)'!$A$116:$B$116)</f>
        <v/>
      </c>
      <c r="B116" s="904"/>
      <c r="C116" s="891" t="str">
        <f>IF('内訳(控)・入力用(材料用)'!$C$116:$J$116="","",'内訳(控)・入力用(材料用)'!$C$116:$J$116)</f>
        <v/>
      </c>
      <c r="D116" s="892"/>
      <c r="E116" s="892"/>
      <c r="F116" s="892"/>
      <c r="G116" s="892"/>
      <c r="H116" s="892"/>
      <c r="I116" s="892"/>
      <c r="J116" s="893"/>
      <c r="K116" s="894" t="str">
        <f>IF('内訳(控)・入力用(材料用)'!$K$116:$L$116="","",'内訳(控)・入力用(材料用)'!$K$116:$L$116)</f>
        <v/>
      </c>
      <c r="L116" s="895"/>
      <c r="M116" s="896" t="str">
        <f>IF('内訳(控)・入力用(材料用)'!$M$116:$O$116="","",'内訳(控)・入力用(材料用)'!$M$116:$O$116)</f>
        <v/>
      </c>
      <c r="N116" s="897"/>
      <c r="O116" s="898"/>
      <c r="P116" s="899" t="str">
        <f>IF('内訳(控)・入力用(材料用)'!$P$116:$Q$116="","",'内訳(控)・入力用(材料用)'!$P$116:$Q$116)</f>
        <v/>
      </c>
      <c r="Q116" s="900"/>
      <c r="R116" s="896" t="str">
        <f>IF('内訳(控)・入力用(材料用)'!$R$116:$T$116="","",'内訳(控)・入力用(材料用)'!$R$116:$T$116)</f>
        <v/>
      </c>
      <c r="S116" s="897"/>
      <c r="T116" s="898"/>
      <c r="U116" s="886">
        <f>IF('内訳(控)・入力用(材料用)'!$U$116:$W$116="","",'内訳(控)・入力用(材料用)'!$U$116:$W$116)</f>
        <v>0</v>
      </c>
      <c r="V116" s="887"/>
      <c r="W116" s="888"/>
      <c r="X116" s="48"/>
      <c r="Y116" s="48"/>
    </row>
    <row r="117" spans="1:31" s="8" customFormat="1" ht="18.75" customHeight="1">
      <c r="A117" s="903" t="str">
        <f>IF('内訳(控)・入力用(材料用)'!$A$117:$B$117="","",'内訳(控)・入力用(材料用)'!$A$117:$B$117)</f>
        <v/>
      </c>
      <c r="B117" s="904"/>
      <c r="C117" s="891" t="str">
        <f>IF('内訳(控)・入力用(材料用)'!$C$117:$J$117="","",'内訳(控)・入力用(材料用)'!$C$117:$J$117)</f>
        <v/>
      </c>
      <c r="D117" s="892"/>
      <c r="E117" s="892"/>
      <c r="F117" s="892"/>
      <c r="G117" s="892"/>
      <c r="H117" s="892"/>
      <c r="I117" s="892"/>
      <c r="J117" s="893"/>
      <c r="K117" s="894" t="str">
        <f>IF('内訳(控)・入力用(材料用)'!$K$117:$L$117="","",'内訳(控)・入力用(材料用)'!$K$117:$L$117)</f>
        <v/>
      </c>
      <c r="L117" s="895"/>
      <c r="M117" s="896" t="str">
        <f>IF('内訳(控)・入力用(材料用)'!$M$117:$O$117="","",'内訳(控)・入力用(材料用)'!$M$117:$O$117)</f>
        <v/>
      </c>
      <c r="N117" s="897"/>
      <c r="O117" s="898"/>
      <c r="P117" s="899" t="str">
        <f>IF('内訳(控)・入力用(材料用)'!$P$117:$Q$117="","",'内訳(控)・入力用(材料用)'!$P$117:$Q$117)</f>
        <v/>
      </c>
      <c r="Q117" s="900"/>
      <c r="R117" s="896" t="str">
        <f>IF('内訳(控)・入力用(材料用)'!$R$117:$T$117="","",'内訳(控)・入力用(材料用)'!$R$117:$T$117)</f>
        <v/>
      </c>
      <c r="S117" s="897"/>
      <c r="T117" s="898"/>
      <c r="U117" s="886">
        <f>IF('内訳(控)・入力用(材料用)'!$U$117:$W$117="","",'内訳(控)・入力用(材料用)'!$U$117:$W$117)</f>
        <v>0</v>
      </c>
      <c r="V117" s="887"/>
      <c r="W117" s="888"/>
      <c r="X117" s="48"/>
      <c r="Y117" s="48"/>
    </row>
    <row r="118" spans="1:31" s="8" customFormat="1" ht="18.75" customHeight="1">
      <c r="A118" s="903" t="str">
        <f>IF('内訳(控)・入力用(材料用)'!$A$118:$B$118="","",'内訳(控)・入力用(材料用)'!$A$118:$B$118)</f>
        <v/>
      </c>
      <c r="B118" s="904"/>
      <c r="C118" s="891" t="str">
        <f>IF('内訳(控)・入力用(材料用)'!$C$118:$J$118="","",'内訳(控)・入力用(材料用)'!$C$118:$J$118)</f>
        <v/>
      </c>
      <c r="D118" s="892"/>
      <c r="E118" s="892"/>
      <c r="F118" s="892"/>
      <c r="G118" s="892"/>
      <c r="H118" s="892"/>
      <c r="I118" s="892"/>
      <c r="J118" s="893"/>
      <c r="K118" s="894" t="str">
        <f>IF('内訳(控)・入力用(材料用)'!$K$118:$L$118="","",'内訳(控)・入力用(材料用)'!$K$118:$L$118)</f>
        <v/>
      </c>
      <c r="L118" s="895"/>
      <c r="M118" s="896" t="str">
        <f>IF('内訳(控)・入力用(材料用)'!$M$118:$O$118="","",'内訳(控)・入力用(材料用)'!$M$118:$O$118)</f>
        <v/>
      </c>
      <c r="N118" s="897"/>
      <c r="O118" s="898"/>
      <c r="P118" s="899" t="str">
        <f>IF('内訳(控)・入力用(材料用)'!$P$118:$Q$118="","",'内訳(控)・入力用(材料用)'!$P$118:$Q$118)</f>
        <v/>
      </c>
      <c r="Q118" s="900"/>
      <c r="R118" s="896" t="str">
        <f>IF('内訳(控)・入力用(材料用)'!$R$118:$T$118="","",'内訳(控)・入力用(材料用)'!$R$118:$T$118)</f>
        <v/>
      </c>
      <c r="S118" s="897"/>
      <c r="T118" s="898"/>
      <c r="U118" s="886">
        <f>IF('内訳(控)・入力用(材料用)'!$U$118:$W$118="","",'内訳(控)・入力用(材料用)'!$U$118:$W$118)</f>
        <v>0</v>
      </c>
      <c r="V118" s="887"/>
      <c r="W118" s="888"/>
      <c r="X118" s="48"/>
      <c r="Y118" s="48"/>
    </row>
    <row r="119" spans="1:31" s="8" customFormat="1" ht="18.75" customHeight="1">
      <c r="A119" s="903" t="str">
        <f>IF('内訳(控)・入力用(材料用)'!$A$119:$B$119="","",'内訳(控)・入力用(材料用)'!$A$119:$B$119)</f>
        <v/>
      </c>
      <c r="B119" s="904"/>
      <c r="C119" s="891" t="str">
        <f>IF('内訳(控)・入力用(材料用)'!$C$119:$J$119="","",'内訳(控)・入力用(材料用)'!$C$119:$J$119)</f>
        <v/>
      </c>
      <c r="D119" s="892"/>
      <c r="E119" s="892"/>
      <c r="F119" s="892"/>
      <c r="G119" s="892"/>
      <c r="H119" s="892"/>
      <c r="I119" s="892"/>
      <c r="J119" s="893"/>
      <c r="K119" s="894" t="str">
        <f>IF('内訳(控)・入力用(材料用)'!$K$119:$L$119="","",'内訳(控)・入力用(材料用)'!$K$119:$L$119)</f>
        <v/>
      </c>
      <c r="L119" s="895"/>
      <c r="M119" s="896" t="str">
        <f>IF('内訳(控)・入力用(材料用)'!$M$119:$O$119="","",'内訳(控)・入力用(材料用)'!$M$119:$O$119)</f>
        <v/>
      </c>
      <c r="N119" s="897"/>
      <c r="O119" s="898"/>
      <c r="P119" s="899" t="str">
        <f>IF('内訳(控)・入力用(材料用)'!$P$119:$Q$119="","",'内訳(控)・入力用(材料用)'!$P$119:$Q$119)</f>
        <v/>
      </c>
      <c r="Q119" s="900"/>
      <c r="R119" s="896" t="str">
        <f>IF('内訳(控)・入力用(材料用)'!$R$119:$T$119="","",'内訳(控)・入力用(材料用)'!$R$119:$T$119)</f>
        <v/>
      </c>
      <c r="S119" s="897"/>
      <c r="T119" s="898"/>
      <c r="U119" s="886">
        <f>IF('内訳(控)・入力用(材料用)'!$U$119:$W$119="","",'内訳(控)・入力用(材料用)'!$U$119:$W$119)</f>
        <v>0</v>
      </c>
      <c r="V119" s="887"/>
      <c r="W119" s="888"/>
      <c r="X119" s="48"/>
      <c r="Y119" s="48"/>
    </row>
    <row r="120" spans="1:31" s="8" customFormat="1" ht="18.75" customHeight="1">
      <c r="A120" s="903" t="str">
        <f>IF('内訳(控)・入力用(材料用)'!$A$120:$B$120="","",'内訳(控)・入力用(材料用)'!$A$120:$B$120)</f>
        <v/>
      </c>
      <c r="B120" s="904"/>
      <c r="C120" s="891" t="str">
        <f>IF('内訳(控)・入力用(材料用)'!$C$120:$J$120="","",'内訳(控)・入力用(材料用)'!$C$120:$J$120)</f>
        <v/>
      </c>
      <c r="D120" s="892"/>
      <c r="E120" s="892"/>
      <c r="F120" s="892"/>
      <c r="G120" s="892"/>
      <c r="H120" s="892"/>
      <c r="I120" s="892"/>
      <c r="J120" s="893"/>
      <c r="K120" s="894" t="str">
        <f>IF('内訳(控)・入力用(材料用)'!$K$120:$L$120="","",'内訳(控)・入力用(材料用)'!$K$120:$L$120)</f>
        <v/>
      </c>
      <c r="L120" s="895"/>
      <c r="M120" s="896" t="str">
        <f>IF('内訳(控)・入力用(材料用)'!$M$120:$O$120="","",'内訳(控)・入力用(材料用)'!$M$120:$O$120)</f>
        <v/>
      </c>
      <c r="N120" s="897"/>
      <c r="O120" s="898"/>
      <c r="P120" s="899" t="str">
        <f>IF('内訳(控)・入力用(材料用)'!$P$120:$Q$120="","",'内訳(控)・入力用(材料用)'!$P$120:$Q$120)</f>
        <v/>
      </c>
      <c r="Q120" s="900"/>
      <c r="R120" s="896" t="str">
        <f>IF('内訳(控)・入力用(材料用)'!$R$120:$T$120="","",'内訳(控)・入力用(材料用)'!$R$120:$T$120)</f>
        <v/>
      </c>
      <c r="S120" s="897"/>
      <c r="T120" s="898"/>
      <c r="U120" s="886">
        <f>IF('内訳(控)・入力用(材料用)'!$U$120:$W$120="","",'内訳(控)・入力用(材料用)'!$U$120:$W$120)</f>
        <v>0</v>
      </c>
      <c r="V120" s="887"/>
      <c r="W120" s="888"/>
      <c r="X120" s="48"/>
      <c r="Y120" s="48"/>
    </row>
    <row r="121" spans="1:31" s="8" customFormat="1" ht="18.75" customHeight="1" thickBot="1">
      <c r="A121" s="908" t="str">
        <f>IF('内訳(控)・入力用(材料用)'!$A$121:$B$121="","",'内訳(控)・入力用(材料用)'!$A$121:$B$121)</f>
        <v/>
      </c>
      <c r="B121" s="909"/>
      <c r="C121" s="910" t="str">
        <f>IF('内訳(控)・入力用(材料用)'!$C$121:$J$121="","",'内訳(控)・入力用(材料用)'!$C$121:$J$121)</f>
        <v/>
      </c>
      <c r="D121" s="911"/>
      <c r="E121" s="911"/>
      <c r="F121" s="911"/>
      <c r="G121" s="911"/>
      <c r="H121" s="911"/>
      <c r="I121" s="911"/>
      <c r="J121" s="912"/>
      <c r="K121" s="913" t="str">
        <f>IF('内訳(控)・入力用(材料用)'!$K$121:$L$121="","",'内訳(控)・入力用(材料用)'!$K$121:$L$121)</f>
        <v/>
      </c>
      <c r="L121" s="914"/>
      <c r="M121" s="915" t="str">
        <f>IF('内訳(控)・入力用(材料用)'!$M$121:$O$121="","",'内訳(控)・入力用(材料用)'!$M$121:$O$121)</f>
        <v/>
      </c>
      <c r="N121" s="916"/>
      <c r="O121" s="917"/>
      <c r="P121" s="918" t="str">
        <f>IF('内訳(控)・入力用(材料用)'!$P$121:$Q$121="","",'内訳(控)・入力用(材料用)'!$P$121:$Q$121)</f>
        <v/>
      </c>
      <c r="Q121" s="919"/>
      <c r="R121" s="915" t="str">
        <f>IF('内訳(控)・入力用(材料用)'!$R$121:$T$121="","",'内訳(控)・入力用(材料用)'!$R$121:$T$121)</f>
        <v/>
      </c>
      <c r="S121" s="916"/>
      <c r="T121" s="917"/>
      <c r="U121" s="920">
        <f>IF('内訳(控)・入力用(材料用)'!$U$121:$W$121="","",'内訳(控)・入力用(材料用)'!$U$121:$W$121)</f>
        <v>0</v>
      </c>
      <c r="V121" s="921"/>
      <c r="W121" s="922"/>
      <c r="X121" s="48"/>
      <c r="Y121" s="48"/>
    </row>
    <row r="122" spans="1:31" s="8" customFormat="1" ht="18.75" customHeight="1" thickBot="1">
      <c r="A122" s="822" t="s">
        <v>63</v>
      </c>
      <c r="B122" s="822"/>
      <c r="C122" s="822"/>
      <c r="D122" s="822"/>
      <c r="E122" s="822"/>
      <c r="F122" s="822"/>
      <c r="G122" s="822"/>
      <c r="H122" s="822"/>
      <c r="I122" s="822"/>
      <c r="J122" s="822"/>
      <c r="K122" s="822"/>
      <c r="L122" s="822"/>
      <c r="M122" s="822"/>
      <c r="N122" s="822"/>
      <c r="O122" s="822"/>
      <c r="P122" s="822"/>
      <c r="Q122" s="823"/>
      <c r="R122" s="768" t="s">
        <v>61</v>
      </c>
      <c r="S122" s="769"/>
      <c r="T122" s="770"/>
      <c r="U122" s="771">
        <f>SUM(U93:W121)</f>
        <v>0</v>
      </c>
      <c r="V122" s="772"/>
      <c r="W122" s="773"/>
      <c r="X122" s="48"/>
      <c r="Y122" s="48"/>
    </row>
    <row r="123" spans="1:31" s="8" customFormat="1" ht="18" customHeight="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4"/>
      <c r="R123" s="144"/>
      <c r="S123" s="144"/>
      <c r="T123" s="149"/>
      <c r="U123" s="149"/>
      <c r="V123" s="149"/>
      <c r="W123" s="48"/>
      <c r="X123" s="48"/>
      <c r="Y123" s="48"/>
    </row>
    <row r="124" spans="1:31" s="8" customFormat="1" ht="18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0"/>
      <c r="O124" s="10"/>
      <c r="P124" s="10"/>
      <c r="Q124" s="55"/>
      <c r="R124" s="55"/>
      <c r="S124" s="55"/>
      <c r="T124" s="55"/>
      <c r="U124" s="55"/>
      <c r="V124" s="55"/>
      <c r="W124" s="55"/>
      <c r="X124" s="55"/>
      <c r="Y124" s="48"/>
      <c r="Z124" s="7"/>
      <c r="AA124" s="7"/>
      <c r="AB124" s="7"/>
      <c r="AC124" s="7"/>
      <c r="AD124" s="7"/>
      <c r="AE124" s="7"/>
    </row>
  </sheetData>
  <sheetProtection algorithmName="SHA-512" hashValue="Uedij9KX4m2D2hausEOrGlsi/DczqA1Pf2pvAOuz2WIP3CD41EK5LHIc0Ee8W8rN3rHuGn1zxDdNwlDNuqk7iA==" saltValue="18esJf+pNexen6d7fjBZBQ==" spinCount="100000" sheet="1" objects="1" scenarios="1"/>
  <mergeCells count="646"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C71:J71"/>
    <mergeCell ref="C72:J72"/>
    <mergeCell ref="C73:J73"/>
    <mergeCell ref="C74:J74"/>
    <mergeCell ref="C75:J75"/>
    <mergeCell ref="C76:J76"/>
    <mergeCell ref="C77:J77"/>
    <mergeCell ref="C78:J78"/>
    <mergeCell ref="C79:J79"/>
    <mergeCell ref="C62:J62"/>
    <mergeCell ref="C63:J63"/>
    <mergeCell ref="C64:J64"/>
    <mergeCell ref="C65:J65"/>
    <mergeCell ref="C66:J66"/>
    <mergeCell ref="C67:J67"/>
    <mergeCell ref="C68:J68"/>
    <mergeCell ref="C69:J69"/>
    <mergeCell ref="C70:J70"/>
    <mergeCell ref="C53:J53"/>
    <mergeCell ref="C54:J54"/>
    <mergeCell ref="C55:J55"/>
    <mergeCell ref="C56:J56"/>
    <mergeCell ref="C57:J57"/>
    <mergeCell ref="C58:J58"/>
    <mergeCell ref="C59:J59"/>
    <mergeCell ref="C60:J60"/>
    <mergeCell ref="C61:J61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U121:W121"/>
    <mergeCell ref="A122:Q122"/>
    <mergeCell ref="R122:T122"/>
    <mergeCell ref="U122:W122"/>
    <mergeCell ref="A121:B121"/>
    <mergeCell ref="C121:J121"/>
    <mergeCell ref="K121:L121"/>
    <mergeCell ref="M121:O121"/>
    <mergeCell ref="P121:Q121"/>
    <mergeCell ref="R121:T121"/>
    <mergeCell ref="U119:W119"/>
    <mergeCell ref="A120:B120"/>
    <mergeCell ref="C120:J120"/>
    <mergeCell ref="K120:L120"/>
    <mergeCell ref="M120:O120"/>
    <mergeCell ref="P120:Q120"/>
    <mergeCell ref="R120:T120"/>
    <mergeCell ref="U120:W120"/>
    <mergeCell ref="A119:B119"/>
    <mergeCell ref="C119:J119"/>
    <mergeCell ref="K119:L119"/>
    <mergeCell ref="M119:O119"/>
    <mergeCell ref="P119:Q119"/>
    <mergeCell ref="R119:T119"/>
    <mergeCell ref="U117:W117"/>
    <mergeCell ref="A118:B118"/>
    <mergeCell ref="C118:J118"/>
    <mergeCell ref="K118:L118"/>
    <mergeCell ref="M118:O118"/>
    <mergeCell ref="P118:Q118"/>
    <mergeCell ref="R118:T118"/>
    <mergeCell ref="U118:W118"/>
    <mergeCell ref="A117:B117"/>
    <mergeCell ref="C117:J117"/>
    <mergeCell ref="K117:L117"/>
    <mergeCell ref="M117:O117"/>
    <mergeCell ref="P117:Q117"/>
    <mergeCell ref="R117:T117"/>
    <mergeCell ref="U115:W115"/>
    <mergeCell ref="A116:B116"/>
    <mergeCell ref="C116:J116"/>
    <mergeCell ref="K116:L116"/>
    <mergeCell ref="M116:O116"/>
    <mergeCell ref="P116:Q116"/>
    <mergeCell ref="R116:T116"/>
    <mergeCell ref="U116:W116"/>
    <mergeCell ref="A115:B115"/>
    <mergeCell ref="C115:J115"/>
    <mergeCell ref="K115:L115"/>
    <mergeCell ref="M115:O115"/>
    <mergeCell ref="P115:Q115"/>
    <mergeCell ref="R115:T115"/>
    <mergeCell ref="U113:W113"/>
    <mergeCell ref="A114:B114"/>
    <mergeCell ref="C114:J114"/>
    <mergeCell ref="K114:L114"/>
    <mergeCell ref="M114:O114"/>
    <mergeCell ref="P114:Q114"/>
    <mergeCell ref="R114:T114"/>
    <mergeCell ref="U114:W114"/>
    <mergeCell ref="A113:B113"/>
    <mergeCell ref="C113:J113"/>
    <mergeCell ref="K113:L113"/>
    <mergeCell ref="M113:O113"/>
    <mergeCell ref="P113:Q113"/>
    <mergeCell ref="R113:T113"/>
    <mergeCell ref="U111:W111"/>
    <mergeCell ref="A112:B112"/>
    <mergeCell ref="C112:J112"/>
    <mergeCell ref="K112:L112"/>
    <mergeCell ref="M112:O112"/>
    <mergeCell ref="P112:Q112"/>
    <mergeCell ref="R112:T112"/>
    <mergeCell ref="U112:W112"/>
    <mergeCell ref="A111:B111"/>
    <mergeCell ref="C111:J111"/>
    <mergeCell ref="K111:L111"/>
    <mergeCell ref="M111:O111"/>
    <mergeCell ref="P111:Q111"/>
    <mergeCell ref="R111:T111"/>
    <mergeCell ref="U109:W109"/>
    <mergeCell ref="A110:B110"/>
    <mergeCell ref="C110:J110"/>
    <mergeCell ref="K110:L110"/>
    <mergeCell ref="M110:O110"/>
    <mergeCell ref="P110:Q110"/>
    <mergeCell ref="R110:T110"/>
    <mergeCell ref="U110:W110"/>
    <mergeCell ref="A109:B109"/>
    <mergeCell ref="C109:J109"/>
    <mergeCell ref="K109:L109"/>
    <mergeCell ref="M109:O109"/>
    <mergeCell ref="P109:Q109"/>
    <mergeCell ref="R109:T109"/>
    <mergeCell ref="U107:W107"/>
    <mergeCell ref="A108:B108"/>
    <mergeCell ref="C108:J108"/>
    <mergeCell ref="K108:L108"/>
    <mergeCell ref="M108:O108"/>
    <mergeCell ref="P108:Q108"/>
    <mergeCell ref="R108:T108"/>
    <mergeCell ref="U108:W108"/>
    <mergeCell ref="A107:B107"/>
    <mergeCell ref="C107:J107"/>
    <mergeCell ref="K107:L107"/>
    <mergeCell ref="M107:O107"/>
    <mergeCell ref="P107:Q107"/>
    <mergeCell ref="R107:T107"/>
    <mergeCell ref="U105:W105"/>
    <mergeCell ref="A106:B106"/>
    <mergeCell ref="C106:J106"/>
    <mergeCell ref="K106:L106"/>
    <mergeCell ref="M106:O106"/>
    <mergeCell ref="P106:Q106"/>
    <mergeCell ref="R106:T106"/>
    <mergeCell ref="U106:W106"/>
    <mergeCell ref="A105:B105"/>
    <mergeCell ref="C105:J105"/>
    <mergeCell ref="K105:L105"/>
    <mergeCell ref="M105:O105"/>
    <mergeCell ref="P105:Q105"/>
    <mergeCell ref="R105:T105"/>
    <mergeCell ref="U103:W103"/>
    <mergeCell ref="A104:B104"/>
    <mergeCell ref="C104:J104"/>
    <mergeCell ref="K104:L104"/>
    <mergeCell ref="M104:O104"/>
    <mergeCell ref="P104:Q104"/>
    <mergeCell ref="R104:T104"/>
    <mergeCell ref="U104:W104"/>
    <mergeCell ref="A103:B103"/>
    <mergeCell ref="C103:J103"/>
    <mergeCell ref="K103:L103"/>
    <mergeCell ref="M103:O103"/>
    <mergeCell ref="P103:Q103"/>
    <mergeCell ref="R103:T103"/>
    <mergeCell ref="U101:W101"/>
    <mergeCell ref="A102:B102"/>
    <mergeCell ref="C102:J102"/>
    <mergeCell ref="K102:L102"/>
    <mergeCell ref="M102:O102"/>
    <mergeCell ref="P102:Q102"/>
    <mergeCell ref="R102:T102"/>
    <mergeCell ref="U102:W102"/>
    <mergeCell ref="A101:B101"/>
    <mergeCell ref="C101:J101"/>
    <mergeCell ref="K101:L101"/>
    <mergeCell ref="M101:O101"/>
    <mergeCell ref="P101:Q101"/>
    <mergeCell ref="R101:T101"/>
    <mergeCell ref="U99:W99"/>
    <mergeCell ref="A100:B100"/>
    <mergeCell ref="C100:J100"/>
    <mergeCell ref="K100:L100"/>
    <mergeCell ref="M100:O100"/>
    <mergeCell ref="P100:Q100"/>
    <mergeCell ref="R100:T100"/>
    <mergeCell ref="U100:W100"/>
    <mergeCell ref="A99:B99"/>
    <mergeCell ref="C99:J99"/>
    <mergeCell ref="K99:L99"/>
    <mergeCell ref="M99:O99"/>
    <mergeCell ref="P99:Q99"/>
    <mergeCell ref="R99:T99"/>
    <mergeCell ref="U97:W97"/>
    <mergeCell ref="A98:B98"/>
    <mergeCell ref="C98:J98"/>
    <mergeCell ref="K98:L98"/>
    <mergeCell ref="M98:O98"/>
    <mergeCell ref="P98:Q98"/>
    <mergeCell ref="R98:T98"/>
    <mergeCell ref="U98:W98"/>
    <mergeCell ref="A97:B97"/>
    <mergeCell ref="C97:J97"/>
    <mergeCell ref="K97:L97"/>
    <mergeCell ref="M97:O97"/>
    <mergeCell ref="P97:Q97"/>
    <mergeCell ref="R97:T97"/>
    <mergeCell ref="U95:W95"/>
    <mergeCell ref="A96:B96"/>
    <mergeCell ref="C96:J96"/>
    <mergeCell ref="K96:L96"/>
    <mergeCell ref="M96:O96"/>
    <mergeCell ref="P96:Q96"/>
    <mergeCell ref="R96:T96"/>
    <mergeCell ref="U96:W96"/>
    <mergeCell ref="A95:B95"/>
    <mergeCell ref="C95:J95"/>
    <mergeCell ref="K95:L95"/>
    <mergeCell ref="M95:O95"/>
    <mergeCell ref="P95:Q95"/>
    <mergeCell ref="R95:T95"/>
    <mergeCell ref="U93:W93"/>
    <mergeCell ref="A94:B94"/>
    <mergeCell ref="C94:J94"/>
    <mergeCell ref="K94:L94"/>
    <mergeCell ref="M94:O94"/>
    <mergeCell ref="P94:Q94"/>
    <mergeCell ref="R94:T94"/>
    <mergeCell ref="U94:W94"/>
    <mergeCell ref="A93:B93"/>
    <mergeCell ref="C93:J93"/>
    <mergeCell ref="K93:L93"/>
    <mergeCell ref="M93:O93"/>
    <mergeCell ref="P93:Q93"/>
    <mergeCell ref="R93:T93"/>
    <mergeCell ref="A90:C90"/>
    <mergeCell ref="D90:M90"/>
    <mergeCell ref="Q90:W90"/>
    <mergeCell ref="A92:B92"/>
    <mergeCell ref="C92:J92"/>
    <mergeCell ref="K92:L92"/>
    <mergeCell ref="M92:O92"/>
    <mergeCell ref="P92:Q92"/>
    <mergeCell ref="R92:T92"/>
    <mergeCell ref="U92:W92"/>
    <mergeCell ref="A88:C88"/>
    <mergeCell ref="D88:G88"/>
    <mergeCell ref="Q88:W88"/>
    <mergeCell ref="Q89:W89"/>
    <mergeCell ref="A81:Q81"/>
    <mergeCell ref="R81:T81"/>
    <mergeCell ref="U81:W81"/>
    <mergeCell ref="A83:W83"/>
    <mergeCell ref="A85:L85"/>
    <mergeCell ref="T85:W85"/>
    <mergeCell ref="M80:O80"/>
    <mergeCell ref="P80:Q80"/>
    <mergeCell ref="R80:T80"/>
    <mergeCell ref="U80:W80"/>
    <mergeCell ref="M79:O79"/>
    <mergeCell ref="P79:Q79"/>
    <mergeCell ref="R79:T79"/>
    <mergeCell ref="A86:C86"/>
    <mergeCell ref="T86:W86"/>
    <mergeCell ref="K80:L80"/>
    <mergeCell ref="C80:J80"/>
    <mergeCell ref="A80:B80"/>
    <mergeCell ref="U77:W77"/>
    <mergeCell ref="M78:O78"/>
    <mergeCell ref="P78:Q78"/>
    <mergeCell ref="R78:T78"/>
    <mergeCell ref="U78:W78"/>
    <mergeCell ref="M77:O77"/>
    <mergeCell ref="P77:Q77"/>
    <mergeCell ref="R77:T77"/>
    <mergeCell ref="U79:W79"/>
    <mergeCell ref="M74:O74"/>
    <mergeCell ref="P74:Q74"/>
    <mergeCell ref="R74:T74"/>
    <mergeCell ref="U74:W74"/>
    <mergeCell ref="M73:O73"/>
    <mergeCell ref="P73:Q73"/>
    <mergeCell ref="R73:T73"/>
    <mergeCell ref="U75:W75"/>
    <mergeCell ref="M76:O76"/>
    <mergeCell ref="P76:Q76"/>
    <mergeCell ref="R76:T76"/>
    <mergeCell ref="U76:W76"/>
    <mergeCell ref="M75:O75"/>
    <mergeCell ref="P75:Q75"/>
    <mergeCell ref="R75:T75"/>
    <mergeCell ref="U71:W71"/>
    <mergeCell ref="M72:O72"/>
    <mergeCell ref="P72:Q72"/>
    <mergeCell ref="R72:T72"/>
    <mergeCell ref="U72:W72"/>
    <mergeCell ref="M71:O71"/>
    <mergeCell ref="P71:Q71"/>
    <mergeCell ref="R71:T71"/>
    <mergeCell ref="U73:W73"/>
    <mergeCell ref="M68:O68"/>
    <mergeCell ref="P68:Q68"/>
    <mergeCell ref="R68:T68"/>
    <mergeCell ref="U68:W68"/>
    <mergeCell ref="M67:O67"/>
    <mergeCell ref="P67:Q67"/>
    <mergeCell ref="R67:T67"/>
    <mergeCell ref="U69:W69"/>
    <mergeCell ref="M70:O70"/>
    <mergeCell ref="P70:Q70"/>
    <mergeCell ref="R70:T70"/>
    <mergeCell ref="U70:W70"/>
    <mergeCell ref="M69:O69"/>
    <mergeCell ref="P69:Q69"/>
    <mergeCell ref="R69:T69"/>
    <mergeCell ref="U65:W65"/>
    <mergeCell ref="M66:O66"/>
    <mergeCell ref="P66:Q66"/>
    <mergeCell ref="R66:T66"/>
    <mergeCell ref="U66:W66"/>
    <mergeCell ref="M65:O65"/>
    <mergeCell ref="P65:Q65"/>
    <mergeCell ref="R65:T65"/>
    <mergeCell ref="U67:W67"/>
    <mergeCell ref="M62:O62"/>
    <mergeCell ref="P62:Q62"/>
    <mergeCell ref="R62:T62"/>
    <mergeCell ref="U62:W62"/>
    <mergeCell ref="M61:O61"/>
    <mergeCell ref="P61:Q61"/>
    <mergeCell ref="R61:T61"/>
    <mergeCell ref="U63:W63"/>
    <mergeCell ref="M64:O64"/>
    <mergeCell ref="P64:Q64"/>
    <mergeCell ref="R64:T64"/>
    <mergeCell ref="U64:W64"/>
    <mergeCell ref="M63:O63"/>
    <mergeCell ref="P63:Q63"/>
    <mergeCell ref="R63:T63"/>
    <mergeCell ref="U59:W59"/>
    <mergeCell ref="M60:O60"/>
    <mergeCell ref="P60:Q60"/>
    <mergeCell ref="R60:T60"/>
    <mergeCell ref="U60:W60"/>
    <mergeCell ref="M59:O59"/>
    <mergeCell ref="P59:Q59"/>
    <mergeCell ref="R59:T59"/>
    <mergeCell ref="U61:W61"/>
    <mergeCell ref="M56:O56"/>
    <mergeCell ref="P56:Q56"/>
    <mergeCell ref="R56:T56"/>
    <mergeCell ref="U56:W56"/>
    <mergeCell ref="M55:O55"/>
    <mergeCell ref="P55:Q55"/>
    <mergeCell ref="R55:T55"/>
    <mergeCell ref="U57:W57"/>
    <mergeCell ref="M58:O58"/>
    <mergeCell ref="P58:Q58"/>
    <mergeCell ref="R58:T58"/>
    <mergeCell ref="U58:W58"/>
    <mergeCell ref="M57:O57"/>
    <mergeCell ref="P57:Q57"/>
    <mergeCell ref="R57:T57"/>
    <mergeCell ref="U53:W53"/>
    <mergeCell ref="M54:O54"/>
    <mergeCell ref="P54:Q54"/>
    <mergeCell ref="R54:T54"/>
    <mergeCell ref="U54:W54"/>
    <mergeCell ref="M53:O53"/>
    <mergeCell ref="P53:Q53"/>
    <mergeCell ref="R53:T53"/>
    <mergeCell ref="U55:W55"/>
    <mergeCell ref="U51:W51"/>
    <mergeCell ref="M52:O52"/>
    <mergeCell ref="P52:Q52"/>
    <mergeCell ref="R52:T52"/>
    <mergeCell ref="U52:W52"/>
    <mergeCell ref="Q48:W48"/>
    <mergeCell ref="A49:C49"/>
    <mergeCell ref="D49:M49"/>
    <mergeCell ref="Q49:W49"/>
    <mergeCell ref="A51:B51"/>
    <mergeCell ref="C51:J51"/>
    <mergeCell ref="K51:L51"/>
    <mergeCell ref="M51:O51"/>
    <mergeCell ref="P51:Q51"/>
    <mergeCell ref="R51:T51"/>
    <mergeCell ref="K52:L52"/>
    <mergeCell ref="C52:J52"/>
    <mergeCell ref="A52:B52"/>
    <mergeCell ref="A44:L44"/>
    <mergeCell ref="T44:W44"/>
    <mergeCell ref="T45:W45"/>
    <mergeCell ref="A46:C46"/>
    <mergeCell ref="A47:C47"/>
    <mergeCell ref="D47:G47"/>
    <mergeCell ref="Q47:W47"/>
    <mergeCell ref="A40:Q40"/>
    <mergeCell ref="R40:T40"/>
    <mergeCell ref="U40:W40"/>
    <mergeCell ref="R41:T41"/>
    <mergeCell ref="U41:W41"/>
    <mergeCell ref="A42:W42"/>
    <mergeCell ref="U38:W38"/>
    <mergeCell ref="A39:B39"/>
    <mergeCell ref="C39:J39"/>
    <mergeCell ref="K39:L39"/>
    <mergeCell ref="M39:O39"/>
    <mergeCell ref="P39:Q39"/>
    <mergeCell ref="R39:T39"/>
    <mergeCell ref="U39:W39"/>
    <mergeCell ref="A38:B38"/>
    <mergeCell ref="C38:J38"/>
    <mergeCell ref="K38:L38"/>
    <mergeCell ref="M38:O38"/>
    <mergeCell ref="P38:Q38"/>
    <mergeCell ref="R38:T38"/>
    <mergeCell ref="U36:W36"/>
    <mergeCell ref="A37:B37"/>
    <mergeCell ref="C37:J37"/>
    <mergeCell ref="K37:L37"/>
    <mergeCell ref="M37:O37"/>
    <mergeCell ref="P37:Q37"/>
    <mergeCell ref="R37:T37"/>
    <mergeCell ref="U37:W37"/>
    <mergeCell ref="A36:B36"/>
    <mergeCell ref="C36:J36"/>
    <mergeCell ref="K36:L36"/>
    <mergeCell ref="M36:O36"/>
    <mergeCell ref="P36:Q36"/>
    <mergeCell ref="R36:T36"/>
    <mergeCell ref="U34:W34"/>
    <mergeCell ref="A35:B35"/>
    <mergeCell ref="C35:J35"/>
    <mergeCell ref="K35:L35"/>
    <mergeCell ref="M35:O35"/>
    <mergeCell ref="P35:Q35"/>
    <mergeCell ref="R35:T35"/>
    <mergeCell ref="U35:W35"/>
    <mergeCell ref="A34:B34"/>
    <mergeCell ref="C34:J34"/>
    <mergeCell ref="K34:L34"/>
    <mergeCell ref="M34:O34"/>
    <mergeCell ref="P34:Q34"/>
    <mergeCell ref="R34:T34"/>
    <mergeCell ref="U32:W32"/>
    <mergeCell ref="A33:B33"/>
    <mergeCell ref="C33:J33"/>
    <mergeCell ref="K33:L33"/>
    <mergeCell ref="M33:O33"/>
    <mergeCell ref="P33:Q33"/>
    <mergeCell ref="R33:T33"/>
    <mergeCell ref="U33:W33"/>
    <mergeCell ref="A32:B32"/>
    <mergeCell ref="C32:J32"/>
    <mergeCell ref="K32:L32"/>
    <mergeCell ref="M32:O32"/>
    <mergeCell ref="P32:Q32"/>
    <mergeCell ref="R32:T32"/>
    <mergeCell ref="U30:W30"/>
    <mergeCell ref="A31:B31"/>
    <mergeCell ref="C31:J31"/>
    <mergeCell ref="K31:L31"/>
    <mergeCell ref="M31:O31"/>
    <mergeCell ref="P31:Q31"/>
    <mergeCell ref="R31:T31"/>
    <mergeCell ref="U31:W31"/>
    <mergeCell ref="A30:B30"/>
    <mergeCell ref="C30:J30"/>
    <mergeCell ref="K30:L30"/>
    <mergeCell ref="M30:O30"/>
    <mergeCell ref="P30:Q30"/>
    <mergeCell ref="R30:T30"/>
    <mergeCell ref="U28:W28"/>
    <mergeCell ref="A29:B29"/>
    <mergeCell ref="C29:J29"/>
    <mergeCell ref="K29:L29"/>
    <mergeCell ref="M29:O29"/>
    <mergeCell ref="P29:Q29"/>
    <mergeCell ref="R29:T29"/>
    <mergeCell ref="U29:W29"/>
    <mergeCell ref="A28:B28"/>
    <mergeCell ref="C28:J28"/>
    <mergeCell ref="K28:L28"/>
    <mergeCell ref="M28:O28"/>
    <mergeCell ref="P28:Q28"/>
    <mergeCell ref="R28:T28"/>
    <mergeCell ref="U26:W26"/>
    <mergeCell ref="A27:B27"/>
    <mergeCell ref="C27:J27"/>
    <mergeCell ref="K27:L27"/>
    <mergeCell ref="M27:O27"/>
    <mergeCell ref="P27:Q27"/>
    <mergeCell ref="R27:T27"/>
    <mergeCell ref="U27:W27"/>
    <mergeCell ref="A26:B26"/>
    <mergeCell ref="C26:J26"/>
    <mergeCell ref="K26:L26"/>
    <mergeCell ref="M26:O26"/>
    <mergeCell ref="P26:Q26"/>
    <mergeCell ref="R26:T26"/>
    <mergeCell ref="U24:W24"/>
    <mergeCell ref="A25:B25"/>
    <mergeCell ref="C25:J25"/>
    <mergeCell ref="K25:L25"/>
    <mergeCell ref="M25:O25"/>
    <mergeCell ref="P25:Q25"/>
    <mergeCell ref="R25:T25"/>
    <mergeCell ref="U25:W25"/>
    <mergeCell ref="A24:B24"/>
    <mergeCell ref="C24:J24"/>
    <mergeCell ref="K24:L24"/>
    <mergeCell ref="M24:O24"/>
    <mergeCell ref="P24:Q24"/>
    <mergeCell ref="R24:T24"/>
    <mergeCell ref="U22:W22"/>
    <mergeCell ref="A23:B23"/>
    <mergeCell ref="C23:J23"/>
    <mergeCell ref="K23:L23"/>
    <mergeCell ref="M23:O23"/>
    <mergeCell ref="P23:Q23"/>
    <mergeCell ref="R23:T23"/>
    <mergeCell ref="U23:W23"/>
    <mergeCell ref="A22:B22"/>
    <mergeCell ref="C22:J22"/>
    <mergeCell ref="K22:L22"/>
    <mergeCell ref="M22:O22"/>
    <mergeCell ref="P22:Q22"/>
    <mergeCell ref="R22:T22"/>
    <mergeCell ref="U20:W20"/>
    <mergeCell ref="A21:B21"/>
    <mergeCell ref="C21:J21"/>
    <mergeCell ref="K21:L21"/>
    <mergeCell ref="M21:O21"/>
    <mergeCell ref="P21:Q21"/>
    <mergeCell ref="R21:T21"/>
    <mergeCell ref="U21:W21"/>
    <mergeCell ref="A20:B20"/>
    <mergeCell ref="C20:J20"/>
    <mergeCell ref="K20:L20"/>
    <mergeCell ref="M20:O20"/>
    <mergeCell ref="P20:Q20"/>
    <mergeCell ref="R20:T20"/>
    <mergeCell ref="U18:W18"/>
    <mergeCell ref="A19:B19"/>
    <mergeCell ref="C19:J19"/>
    <mergeCell ref="K19:L19"/>
    <mergeCell ref="M19:O19"/>
    <mergeCell ref="P19:Q19"/>
    <mergeCell ref="R19:T19"/>
    <mergeCell ref="U19:W19"/>
    <mergeCell ref="A18:B18"/>
    <mergeCell ref="C18:J18"/>
    <mergeCell ref="K18:L18"/>
    <mergeCell ref="M18:O18"/>
    <mergeCell ref="P18:Q18"/>
    <mergeCell ref="R18:T18"/>
    <mergeCell ref="A17:B17"/>
    <mergeCell ref="C17:J17"/>
    <mergeCell ref="K17:L17"/>
    <mergeCell ref="M17:O17"/>
    <mergeCell ref="P17:Q17"/>
    <mergeCell ref="R17:T17"/>
    <mergeCell ref="U17:W17"/>
    <mergeCell ref="U14:W14"/>
    <mergeCell ref="A16:B16"/>
    <mergeCell ref="C16:J16"/>
    <mergeCell ref="K16:L16"/>
    <mergeCell ref="M16:O16"/>
    <mergeCell ref="P16:Q16"/>
    <mergeCell ref="R16:T16"/>
    <mergeCell ref="U16:W16"/>
    <mergeCell ref="Q14:T14"/>
    <mergeCell ref="Q13:R13"/>
    <mergeCell ref="S13:T13"/>
    <mergeCell ref="U13:W13"/>
    <mergeCell ref="Q7:W7"/>
    <mergeCell ref="A8:C8"/>
    <mergeCell ref="D8:M8"/>
    <mergeCell ref="Q8:W8"/>
    <mergeCell ref="Q10:W10"/>
    <mergeCell ref="Q11:R11"/>
    <mergeCell ref="S11:T11"/>
    <mergeCell ref="U11:W11"/>
    <mergeCell ref="A1:W1"/>
    <mergeCell ref="A4:L4"/>
    <mergeCell ref="T4:W4"/>
    <mergeCell ref="A5:C5"/>
    <mergeCell ref="A6:C6"/>
    <mergeCell ref="D6:G6"/>
    <mergeCell ref="Q6:W6"/>
    <mergeCell ref="Q12:R12"/>
    <mergeCell ref="S12:T12"/>
    <mergeCell ref="U12:W12"/>
  </mergeCells>
  <phoneticPr fontId="2"/>
  <conditionalFormatting sqref="R17:T39">
    <cfRule type="expression" dxfId="8" priority="3">
      <formula>MOD($R17,1)=0</formula>
    </cfRule>
  </conditionalFormatting>
  <conditionalFormatting sqref="R52:T80">
    <cfRule type="expression" dxfId="7" priority="2">
      <formula>MOD($R52,1)=0</formula>
    </cfRule>
  </conditionalFormatting>
  <conditionalFormatting sqref="R93:T121">
    <cfRule type="expression" dxfId="6" priority="1">
      <formula>MOD($R93,1)=0</formula>
    </cfRule>
  </conditionalFormatting>
  <pageMargins left="0.70866141732283472" right="0.19685039370078741" top="0.74803149606299213" bottom="7.874015748031496E-2" header="0" footer="0"/>
  <pageSetup paperSize="9" orientation="portrait" r:id="rId1"/>
  <rowBreaks count="2" manualBreakCount="2">
    <brk id="41" max="22" man="1"/>
    <brk id="82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120"/>
  <sheetViews>
    <sheetView showZeros="0" view="pageBreakPreview" zoomScale="140" zoomScaleNormal="100" zoomScaleSheetLayoutView="140" workbookViewId="0">
      <selection activeCell="M2" sqref="M1:M1048576"/>
    </sheetView>
  </sheetViews>
  <sheetFormatPr defaultColWidth="9" defaultRowHeight="18.75"/>
  <cols>
    <col min="1" max="2" width="4" style="6" customWidth="1"/>
    <col min="3" max="3" width="1" style="6" customWidth="1"/>
    <col min="4" max="4" width="14.375" style="6" customWidth="1"/>
    <col min="5" max="6" width="5" style="6" customWidth="1"/>
    <col min="7" max="7" width="8.625" style="6" customWidth="1"/>
    <col min="8" max="8" width="5" style="6" customWidth="1"/>
    <col min="9" max="9" width="8.625" style="6" customWidth="1"/>
    <col min="10" max="10" width="5" style="6" customWidth="1"/>
    <col min="11" max="11" width="8.625" style="6" customWidth="1"/>
    <col min="12" max="12" width="6.25" style="6" customWidth="1"/>
    <col min="13" max="13" width="10.125" style="6" customWidth="1"/>
    <col min="14" max="16384" width="9" style="6"/>
  </cols>
  <sheetData>
    <row r="1" spans="1:15" s="56" customFormat="1" ht="18" customHeight="1">
      <c r="A1" s="954" t="s">
        <v>135</v>
      </c>
      <c r="B1" s="954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</row>
    <row r="2" spans="1:15" s="56" customFormat="1" ht="18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23" t="s">
        <v>121</v>
      </c>
    </row>
    <row r="3" spans="1:15" s="56" customFormat="1" ht="6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5" s="57" customFormat="1" ht="18" customHeight="1">
      <c r="A4" s="163"/>
      <c r="B4" s="163"/>
      <c r="C4" s="163"/>
      <c r="D4" s="163"/>
      <c r="E4" s="163"/>
      <c r="F4" s="163"/>
      <c r="G4" s="163"/>
      <c r="H4" s="163"/>
      <c r="I4" s="163"/>
      <c r="J4" s="164"/>
      <c r="K4" s="164"/>
      <c r="L4" s="963"/>
      <c r="M4" s="963"/>
    </row>
    <row r="5" spans="1:15" s="57" customFormat="1" ht="18" customHeight="1">
      <c r="A5" s="163"/>
      <c r="B5" s="163"/>
      <c r="C5" s="163"/>
      <c r="D5" s="163"/>
      <c r="E5" s="163"/>
      <c r="F5" s="163"/>
      <c r="G5" s="163"/>
      <c r="H5" s="163"/>
      <c r="I5" s="163"/>
      <c r="J5" s="164"/>
      <c r="K5" s="164"/>
      <c r="L5" s="127"/>
      <c r="M5" s="127"/>
    </row>
    <row r="6" spans="1:15" s="57" customFormat="1" ht="18" customHeight="1">
      <c r="A6" s="950" t="s">
        <v>50</v>
      </c>
      <c r="B6" s="950"/>
      <c r="C6" s="165"/>
      <c r="D6" s="206">
        <f>請求書!F16</f>
        <v>0</v>
      </c>
      <c r="E6" s="206"/>
      <c r="F6" s="211"/>
      <c r="G6" s="211"/>
      <c r="H6" s="211"/>
      <c r="I6" s="212" t="s">
        <v>99</v>
      </c>
      <c r="J6" s="961">
        <f>請求書!M7</f>
        <v>0</v>
      </c>
      <c r="K6" s="961"/>
      <c r="L6" s="961"/>
      <c r="M6" s="961"/>
    </row>
    <row r="7" spans="1:15" s="57" customFormat="1" ht="18" customHeight="1">
      <c r="A7" s="967"/>
      <c r="B7" s="967"/>
      <c r="C7" s="166"/>
      <c r="D7" s="964"/>
      <c r="E7" s="964"/>
      <c r="F7" s="964"/>
      <c r="G7" s="964"/>
      <c r="H7" s="211"/>
      <c r="I7" s="211"/>
      <c r="J7" s="962">
        <f>請求書!M8</f>
        <v>0</v>
      </c>
      <c r="K7" s="962"/>
      <c r="L7" s="962"/>
      <c r="M7" s="962"/>
    </row>
    <row r="8" spans="1:15" s="57" customFormat="1" ht="18" customHeight="1">
      <c r="A8" s="950" t="s">
        <v>51</v>
      </c>
      <c r="B8" s="950"/>
      <c r="C8" s="165"/>
      <c r="D8" s="951">
        <f>請求書!N16</f>
        <v>0</v>
      </c>
      <c r="E8" s="952"/>
      <c r="F8" s="952"/>
      <c r="G8" s="952"/>
      <c r="H8" s="211"/>
      <c r="I8" s="211"/>
      <c r="J8" s="953">
        <f>請求書!M9</f>
        <v>0</v>
      </c>
      <c r="K8" s="953"/>
      <c r="L8" s="953"/>
      <c r="M8" s="953"/>
    </row>
    <row r="9" spans="1:15" s="57" customFormat="1" ht="18" customHeight="1" thickBo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15" s="57" customFormat="1" ht="18.75" customHeight="1" thickTop="1">
      <c r="A10" s="965" t="s">
        <v>52</v>
      </c>
      <c r="B10" s="955" t="s">
        <v>53</v>
      </c>
      <c r="C10" s="955"/>
      <c r="D10" s="955"/>
      <c r="E10" s="955" t="s">
        <v>54</v>
      </c>
      <c r="F10" s="955"/>
      <c r="G10" s="955"/>
      <c r="H10" s="955" t="s">
        <v>55</v>
      </c>
      <c r="I10" s="956"/>
      <c r="J10" s="957" t="s">
        <v>56</v>
      </c>
      <c r="K10" s="958"/>
      <c r="L10" s="959" t="s">
        <v>57</v>
      </c>
      <c r="M10" s="960"/>
    </row>
    <row r="11" spans="1:15" s="57" customFormat="1" ht="18.75" customHeight="1">
      <c r="A11" s="966"/>
      <c r="B11" s="968"/>
      <c r="C11" s="968"/>
      <c r="D11" s="968"/>
      <c r="E11" s="167" t="s">
        <v>58</v>
      </c>
      <c r="F11" s="167" t="s">
        <v>59</v>
      </c>
      <c r="G11" s="167" t="s">
        <v>60</v>
      </c>
      <c r="H11" s="167" t="s">
        <v>58</v>
      </c>
      <c r="I11" s="168" t="s">
        <v>60</v>
      </c>
      <c r="J11" s="169" t="s">
        <v>58</v>
      </c>
      <c r="K11" s="170" t="s">
        <v>60</v>
      </c>
      <c r="L11" s="171" t="s">
        <v>58</v>
      </c>
      <c r="M11" s="172" t="s">
        <v>60</v>
      </c>
    </row>
    <row r="12" spans="1:15" s="58" customFormat="1" ht="18.75" customHeight="1">
      <c r="A12" s="208"/>
      <c r="B12" s="949"/>
      <c r="C12" s="949"/>
      <c r="D12" s="949"/>
      <c r="E12" s="263"/>
      <c r="F12" s="263"/>
      <c r="G12" s="247">
        <f>E12*F12</f>
        <v>0</v>
      </c>
      <c r="H12" s="263"/>
      <c r="I12" s="251">
        <f>F12*H12</f>
        <v>0</v>
      </c>
      <c r="J12" s="265"/>
      <c r="K12" s="255">
        <f>J12*F12</f>
        <v>0</v>
      </c>
      <c r="L12" s="272">
        <f t="shared" ref="L12:L37" si="0">H12+J12</f>
        <v>0</v>
      </c>
      <c r="M12" s="259">
        <f t="shared" ref="M12:M37" si="1">I12+K12</f>
        <v>0</v>
      </c>
    </row>
    <row r="13" spans="1:15" s="58" customFormat="1" ht="18.75" customHeight="1">
      <c r="A13" s="208"/>
      <c r="B13" s="949"/>
      <c r="C13" s="949"/>
      <c r="D13" s="949"/>
      <c r="E13" s="263"/>
      <c r="F13" s="263"/>
      <c r="G13" s="247">
        <f t="shared" ref="G13:G21" si="2">E13*F13</f>
        <v>0</v>
      </c>
      <c r="H13" s="263"/>
      <c r="I13" s="251">
        <f t="shared" ref="I13:I20" si="3">F13*H13</f>
        <v>0</v>
      </c>
      <c r="J13" s="265"/>
      <c r="K13" s="255">
        <f>J13*F13</f>
        <v>0</v>
      </c>
      <c r="L13" s="272">
        <f t="shared" si="0"/>
        <v>0</v>
      </c>
      <c r="M13" s="259">
        <f t="shared" si="1"/>
        <v>0</v>
      </c>
      <c r="O13" s="204"/>
    </row>
    <row r="14" spans="1:15" s="58" customFormat="1" ht="18.75" customHeight="1">
      <c r="A14" s="208"/>
      <c r="B14" s="949"/>
      <c r="C14" s="949"/>
      <c r="D14" s="949"/>
      <c r="E14" s="263"/>
      <c r="F14" s="263"/>
      <c r="G14" s="247">
        <f t="shared" si="2"/>
        <v>0</v>
      </c>
      <c r="H14" s="263"/>
      <c r="I14" s="251">
        <f t="shared" si="3"/>
        <v>0</v>
      </c>
      <c r="J14" s="265"/>
      <c r="K14" s="255">
        <f>J14*F14</f>
        <v>0</v>
      </c>
      <c r="L14" s="272">
        <f t="shared" si="0"/>
        <v>0</v>
      </c>
      <c r="M14" s="259">
        <f t="shared" si="1"/>
        <v>0</v>
      </c>
    </row>
    <row r="15" spans="1:15" s="58" customFormat="1" ht="18.75" customHeight="1">
      <c r="A15" s="208"/>
      <c r="B15" s="949"/>
      <c r="C15" s="949"/>
      <c r="D15" s="949"/>
      <c r="E15" s="263"/>
      <c r="F15" s="263"/>
      <c r="G15" s="247">
        <f>E15*F15</f>
        <v>0</v>
      </c>
      <c r="H15" s="263"/>
      <c r="I15" s="251">
        <f t="shared" si="3"/>
        <v>0</v>
      </c>
      <c r="J15" s="265"/>
      <c r="K15" s="255">
        <f t="shared" ref="K15:K21" si="4">J15*F15</f>
        <v>0</v>
      </c>
      <c r="L15" s="272">
        <f t="shared" si="0"/>
        <v>0</v>
      </c>
      <c r="M15" s="259">
        <f t="shared" si="1"/>
        <v>0</v>
      </c>
      <c r="O15" s="204"/>
    </row>
    <row r="16" spans="1:15" s="58" customFormat="1" ht="18.75" customHeight="1">
      <c r="A16" s="208"/>
      <c r="B16" s="949"/>
      <c r="C16" s="949"/>
      <c r="D16" s="949"/>
      <c r="E16" s="263"/>
      <c r="F16" s="263"/>
      <c r="G16" s="247">
        <f t="shared" si="2"/>
        <v>0</v>
      </c>
      <c r="H16" s="263"/>
      <c r="I16" s="251">
        <f t="shared" si="3"/>
        <v>0</v>
      </c>
      <c r="J16" s="265"/>
      <c r="K16" s="255">
        <f>J16*F16</f>
        <v>0</v>
      </c>
      <c r="L16" s="272">
        <f t="shared" si="0"/>
        <v>0</v>
      </c>
      <c r="M16" s="259">
        <f>I16+K16</f>
        <v>0</v>
      </c>
    </row>
    <row r="17" spans="1:15" s="58" customFormat="1" ht="18.75" customHeight="1">
      <c r="A17" s="208"/>
      <c r="B17" s="949"/>
      <c r="C17" s="949"/>
      <c r="D17" s="949"/>
      <c r="E17" s="263"/>
      <c r="F17" s="263"/>
      <c r="G17" s="247">
        <f t="shared" si="2"/>
        <v>0</v>
      </c>
      <c r="H17" s="263"/>
      <c r="I17" s="251">
        <f t="shared" si="3"/>
        <v>0</v>
      </c>
      <c r="J17" s="265"/>
      <c r="K17" s="255">
        <f t="shared" si="4"/>
        <v>0</v>
      </c>
      <c r="L17" s="272">
        <f t="shared" si="0"/>
        <v>0</v>
      </c>
      <c r="M17" s="259">
        <f t="shared" si="1"/>
        <v>0</v>
      </c>
      <c r="O17" s="204"/>
    </row>
    <row r="18" spans="1:15" s="58" customFormat="1" ht="18.75" customHeight="1">
      <c r="A18" s="208"/>
      <c r="B18" s="949"/>
      <c r="C18" s="949"/>
      <c r="D18" s="949"/>
      <c r="E18" s="263"/>
      <c r="F18" s="263"/>
      <c r="G18" s="247">
        <f t="shared" si="2"/>
        <v>0</v>
      </c>
      <c r="H18" s="263"/>
      <c r="I18" s="251">
        <f t="shared" si="3"/>
        <v>0</v>
      </c>
      <c r="J18" s="265"/>
      <c r="K18" s="255">
        <f t="shared" si="4"/>
        <v>0</v>
      </c>
      <c r="L18" s="272">
        <f t="shared" si="0"/>
        <v>0</v>
      </c>
      <c r="M18" s="259">
        <f t="shared" si="1"/>
        <v>0</v>
      </c>
    </row>
    <row r="19" spans="1:15" s="58" customFormat="1" ht="18.75" customHeight="1">
      <c r="A19" s="208"/>
      <c r="B19" s="949"/>
      <c r="C19" s="949"/>
      <c r="D19" s="949"/>
      <c r="E19" s="263"/>
      <c r="F19" s="263"/>
      <c r="G19" s="247">
        <f>E19*F19</f>
        <v>0</v>
      </c>
      <c r="H19" s="263"/>
      <c r="I19" s="251">
        <f t="shared" si="3"/>
        <v>0</v>
      </c>
      <c r="J19" s="265"/>
      <c r="K19" s="255">
        <f>J19*F19</f>
        <v>0</v>
      </c>
      <c r="L19" s="272">
        <f t="shared" si="0"/>
        <v>0</v>
      </c>
      <c r="M19" s="259">
        <f>I19+K19</f>
        <v>0</v>
      </c>
    </row>
    <row r="20" spans="1:15" s="58" customFormat="1" ht="18.75" customHeight="1">
      <c r="A20" s="208"/>
      <c r="B20" s="949"/>
      <c r="C20" s="949"/>
      <c r="D20" s="949"/>
      <c r="E20" s="263"/>
      <c r="F20" s="263"/>
      <c r="G20" s="247">
        <f t="shared" si="2"/>
        <v>0</v>
      </c>
      <c r="H20" s="263"/>
      <c r="I20" s="251">
        <f t="shared" si="3"/>
        <v>0</v>
      </c>
      <c r="J20" s="265"/>
      <c r="K20" s="255">
        <f t="shared" si="4"/>
        <v>0</v>
      </c>
      <c r="L20" s="272">
        <f t="shared" si="0"/>
        <v>0</v>
      </c>
      <c r="M20" s="259">
        <f t="shared" si="1"/>
        <v>0</v>
      </c>
    </row>
    <row r="21" spans="1:15" s="58" customFormat="1" ht="18.75" customHeight="1">
      <c r="A21" s="208"/>
      <c r="B21" s="949"/>
      <c r="C21" s="949"/>
      <c r="D21" s="949"/>
      <c r="E21" s="263"/>
      <c r="F21" s="263"/>
      <c r="G21" s="247">
        <f t="shared" si="2"/>
        <v>0</v>
      </c>
      <c r="H21" s="263"/>
      <c r="I21" s="251">
        <f>F21*H21</f>
        <v>0</v>
      </c>
      <c r="J21" s="265"/>
      <c r="K21" s="255">
        <f t="shared" si="4"/>
        <v>0</v>
      </c>
      <c r="L21" s="272">
        <f t="shared" si="0"/>
        <v>0</v>
      </c>
      <c r="M21" s="259">
        <f t="shared" si="1"/>
        <v>0</v>
      </c>
    </row>
    <row r="22" spans="1:15" s="58" customFormat="1" ht="18.75" customHeight="1">
      <c r="A22" s="208"/>
      <c r="B22" s="949"/>
      <c r="C22" s="949"/>
      <c r="D22" s="949"/>
      <c r="E22" s="263"/>
      <c r="F22" s="263"/>
      <c r="G22" s="247">
        <f t="shared" ref="G22:G37" si="5">E22*F22</f>
        <v>0</v>
      </c>
      <c r="H22" s="263"/>
      <c r="I22" s="251">
        <f t="shared" ref="I22:I37" si="6">F22*H22</f>
        <v>0</v>
      </c>
      <c r="J22" s="265"/>
      <c r="K22" s="255">
        <f t="shared" ref="K22:K37" si="7">J22*F22</f>
        <v>0</v>
      </c>
      <c r="L22" s="272">
        <f>H22+J22</f>
        <v>0</v>
      </c>
      <c r="M22" s="259">
        <f t="shared" si="1"/>
        <v>0</v>
      </c>
    </row>
    <row r="23" spans="1:15" s="58" customFormat="1" ht="18.75" customHeight="1">
      <c r="A23" s="208"/>
      <c r="B23" s="949"/>
      <c r="C23" s="949"/>
      <c r="D23" s="949"/>
      <c r="E23" s="263"/>
      <c r="F23" s="263"/>
      <c r="G23" s="247">
        <f t="shared" si="5"/>
        <v>0</v>
      </c>
      <c r="H23" s="263"/>
      <c r="I23" s="251">
        <f t="shared" si="6"/>
        <v>0</v>
      </c>
      <c r="J23" s="265"/>
      <c r="K23" s="255">
        <f t="shared" si="7"/>
        <v>0</v>
      </c>
      <c r="L23" s="272">
        <f t="shared" si="0"/>
        <v>0</v>
      </c>
      <c r="M23" s="259">
        <f t="shared" si="1"/>
        <v>0</v>
      </c>
    </row>
    <row r="24" spans="1:15" s="58" customFormat="1" ht="18.75" customHeight="1">
      <c r="A24" s="208"/>
      <c r="B24" s="949"/>
      <c r="C24" s="949"/>
      <c r="D24" s="949"/>
      <c r="E24" s="263"/>
      <c r="F24" s="263"/>
      <c r="G24" s="247">
        <f t="shared" si="5"/>
        <v>0</v>
      </c>
      <c r="H24" s="263"/>
      <c r="I24" s="251">
        <f>F24*H24</f>
        <v>0</v>
      </c>
      <c r="J24" s="265"/>
      <c r="K24" s="255">
        <f t="shared" si="7"/>
        <v>0</v>
      </c>
      <c r="L24" s="272">
        <f t="shared" si="0"/>
        <v>0</v>
      </c>
      <c r="M24" s="259">
        <f t="shared" si="1"/>
        <v>0</v>
      </c>
    </row>
    <row r="25" spans="1:15" s="58" customFormat="1" ht="18.75" customHeight="1">
      <c r="A25" s="208"/>
      <c r="B25" s="949"/>
      <c r="C25" s="949"/>
      <c r="D25" s="949"/>
      <c r="E25" s="263"/>
      <c r="F25" s="263"/>
      <c r="G25" s="247">
        <f t="shared" si="5"/>
        <v>0</v>
      </c>
      <c r="H25" s="263"/>
      <c r="I25" s="251">
        <f t="shared" si="6"/>
        <v>0</v>
      </c>
      <c r="J25" s="265"/>
      <c r="K25" s="255">
        <f t="shared" si="7"/>
        <v>0</v>
      </c>
      <c r="L25" s="272">
        <f>H25+J25</f>
        <v>0</v>
      </c>
      <c r="M25" s="259">
        <f t="shared" si="1"/>
        <v>0</v>
      </c>
    </row>
    <row r="26" spans="1:15" s="58" customFormat="1" ht="18.75" customHeight="1">
      <c r="A26" s="208"/>
      <c r="B26" s="949"/>
      <c r="C26" s="949"/>
      <c r="D26" s="949"/>
      <c r="E26" s="263"/>
      <c r="F26" s="263"/>
      <c r="G26" s="247">
        <f t="shared" si="5"/>
        <v>0</v>
      </c>
      <c r="H26" s="263"/>
      <c r="I26" s="251">
        <f t="shared" si="6"/>
        <v>0</v>
      </c>
      <c r="J26" s="265"/>
      <c r="K26" s="255">
        <f t="shared" si="7"/>
        <v>0</v>
      </c>
      <c r="L26" s="272">
        <f t="shared" si="0"/>
        <v>0</v>
      </c>
      <c r="M26" s="259">
        <f t="shared" si="1"/>
        <v>0</v>
      </c>
    </row>
    <row r="27" spans="1:15" s="58" customFormat="1" ht="18.75" customHeight="1">
      <c r="A27" s="208"/>
      <c r="B27" s="949"/>
      <c r="C27" s="949"/>
      <c r="D27" s="949"/>
      <c r="E27" s="263"/>
      <c r="F27" s="263"/>
      <c r="G27" s="247">
        <f t="shared" si="5"/>
        <v>0</v>
      </c>
      <c r="H27" s="263"/>
      <c r="I27" s="251">
        <f t="shared" si="6"/>
        <v>0</v>
      </c>
      <c r="J27" s="265"/>
      <c r="K27" s="255">
        <f t="shared" si="7"/>
        <v>0</v>
      </c>
      <c r="L27" s="272">
        <f t="shared" si="0"/>
        <v>0</v>
      </c>
      <c r="M27" s="259">
        <f t="shared" si="1"/>
        <v>0</v>
      </c>
    </row>
    <row r="28" spans="1:15" s="58" customFormat="1" ht="18.75" customHeight="1">
      <c r="A28" s="208"/>
      <c r="B28" s="949"/>
      <c r="C28" s="949"/>
      <c r="D28" s="949"/>
      <c r="E28" s="263"/>
      <c r="F28" s="263"/>
      <c r="G28" s="247">
        <f t="shared" si="5"/>
        <v>0</v>
      </c>
      <c r="H28" s="263"/>
      <c r="I28" s="251">
        <f t="shared" si="6"/>
        <v>0</v>
      </c>
      <c r="J28" s="265"/>
      <c r="K28" s="255">
        <f t="shared" si="7"/>
        <v>0</v>
      </c>
      <c r="L28" s="272">
        <f t="shared" si="0"/>
        <v>0</v>
      </c>
      <c r="M28" s="259">
        <f t="shared" si="1"/>
        <v>0</v>
      </c>
    </row>
    <row r="29" spans="1:15" s="58" customFormat="1" ht="18.75" customHeight="1">
      <c r="A29" s="208"/>
      <c r="B29" s="949"/>
      <c r="C29" s="949"/>
      <c r="D29" s="949"/>
      <c r="E29" s="263"/>
      <c r="F29" s="263"/>
      <c r="G29" s="247">
        <f t="shared" si="5"/>
        <v>0</v>
      </c>
      <c r="H29" s="263"/>
      <c r="I29" s="251">
        <f t="shared" si="6"/>
        <v>0</v>
      </c>
      <c r="J29" s="265"/>
      <c r="K29" s="255">
        <f t="shared" si="7"/>
        <v>0</v>
      </c>
      <c r="L29" s="272">
        <f t="shared" si="0"/>
        <v>0</v>
      </c>
      <c r="M29" s="259">
        <f t="shared" si="1"/>
        <v>0</v>
      </c>
    </row>
    <row r="30" spans="1:15" s="58" customFormat="1" ht="18.75" customHeight="1">
      <c r="A30" s="208"/>
      <c r="B30" s="949"/>
      <c r="C30" s="949"/>
      <c r="D30" s="949"/>
      <c r="E30" s="263"/>
      <c r="F30" s="263"/>
      <c r="G30" s="247">
        <f t="shared" si="5"/>
        <v>0</v>
      </c>
      <c r="H30" s="263"/>
      <c r="I30" s="251">
        <f t="shared" si="6"/>
        <v>0</v>
      </c>
      <c r="J30" s="265"/>
      <c r="K30" s="255">
        <f t="shared" si="7"/>
        <v>0</v>
      </c>
      <c r="L30" s="272">
        <f t="shared" si="0"/>
        <v>0</v>
      </c>
      <c r="M30" s="259">
        <f t="shared" si="1"/>
        <v>0</v>
      </c>
    </row>
    <row r="31" spans="1:15" s="58" customFormat="1" ht="18.75" customHeight="1">
      <c r="A31" s="208"/>
      <c r="B31" s="949"/>
      <c r="C31" s="949"/>
      <c r="D31" s="949"/>
      <c r="E31" s="263"/>
      <c r="F31" s="263"/>
      <c r="G31" s="247">
        <f t="shared" si="5"/>
        <v>0</v>
      </c>
      <c r="H31" s="263"/>
      <c r="I31" s="251">
        <f t="shared" si="6"/>
        <v>0</v>
      </c>
      <c r="J31" s="265"/>
      <c r="K31" s="255">
        <f t="shared" si="7"/>
        <v>0</v>
      </c>
      <c r="L31" s="272">
        <f t="shared" si="0"/>
        <v>0</v>
      </c>
      <c r="M31" s="259">
        <f t="shared" si="1"/>
        <v>0</v>
      </c>
    </row>
    <row r="32" spans="1:15" s="58" customFormat="1" ht="18.75" customHeight="1">
      <c r="A32" s="208"/>
      <c r="B32" s="949"/>
      <c r="C32" s="949"/>
      <c r="D32" s="949"/>
      <c r="E32" s="263"/>
      <c r="F32" s="263"/>
      <c r="G32" s="247">
        <f t="shared" si="5"/>
        <v>0</v>
      </c>
      <c r="H32" s="263"/>
      <c r="I32" s="251">
        <f t="shared" si="6"/>
        <v>0</v>
      </c>
      <c r="J32" s="265"/>
      <c r="K32" s="255">
        <f t="shared" si="7"/>
        <v>0</v>
      </c>
      <c r="L32" s="272">
        <f t="shared" si="0"/>
        <v>0</v>
      </c>
      <c r="M32" s="259">
        <f t="shared" si="1"/>
        <v>0</v>
      </c>
    </row>
    <row r="33" spans="1:13" s="58" customFormat="1" ht="18.75" customHeight="1">
      <c r="A33" s="208"/>
      <c r="B33" s="949"/>
      <c r="C33" s="949"/>
      <c r="D33" s="949"/>
      <c r="E33" s="263"/>
      <c r="F33" s="263"/>
      <c r="G33" s="247">
        <f t="shared" si="5"/>
        <v>0</v>
      </c>
      <c r="H33" s="263"/>
      <c r="I33" s="251">
        <f t="shared" si="6"/>
        <v>0</v>
      </c>
      <c r="J33" s="265"/>
      <c r="K33" s="255">
        <f t="shared" si="7"/>
        <v>0</v>
      </c>
      <c r="L33" s="272">
        <f t="shared" si="0"/>
        <v>0</v>
      </c>
      <c r="M33" s="259">
        <f t="shared" si="1"/>
        <v>0</v>
      </c>
    </row>
    <row r="34" spans="1:13" s="58" customFormat="1" ht="18.75" customHeight="1">
      <c r="A34" s="208"/>
      <c r="B34" s="949"/>
      <c r="C34" s="949"/>
      <c r="D34" s="949"/>
      <c r="E34" s="263"/>
      <c r="F34" s="263"/>
      <c r="G34" s="247">
        <f t="shared" si="5"/>
        <v>0</v>
      </c>
      <c r="H34" s="263"/>
      <c r="I34" s="251">
        <f t="shared" si="6"/>
        <v>0</v>
      </c>
      <c r="J34" s="265"/>
      <c r="K34" s="255">
        <f t="shared" si="7"/>
        <v>0</v>
      </c>
      <c r="L34" s="272">
        <f t="shared" si="0"/>
        <v>0</v>
      </c>
      <c r="M34" s="259">
        <f t="shared" si="1"/>
        <v>0</v>
      </c>
    </row>
    <row r="35" spans="1:13" s="58" customFormat="1" ht="18.75" customHeight="1">
      <c r="A35" s="208"/>
      <c r="B35" s="949"/>
      <c r="C35" s="949"/>
      <c r="D35" s="949"/>
      <c r="E35" s="263"/>
      <c r="F35" s="263"/>
      <c r="G35" s="247">
        <f t="shared" si="5"/>
        <v>0</v>
      </c>
      <c r="H35" s="263"/>
      <c r="I35" s="251">
        <f t="shared" si="6"/>
        <v>0</v>
      </c>
      <c r="J35" s="265"/>
      <c r="K35" s="255">
        <f t="shared" si="7"/>
        <v>0</v>
      </c>
      <c r="L35" s="272">
        <f t="shared" si="0"/>
        <v>0</v>
      </c>
      <c r="M35" s="259">
        <f t="shared" si="1"/>
        <v>0</v>
      </c>
    </row>
    <row r="36" spans="1:13" s="58" customFormat="1" ht="18.75" customHeight="1">
      <c r="A36" s="208"/>
      <c r="B36" s="949"/>
      <c r="C36" s="949"/>
      <c r="D36" s="949"/>
      <c r="E36" s="263"/>
      <c r="F36" s="263"/>
      <c r="G36" s="247">
        <f t="shared" si="5"/>
        <v>0</v>
      </c>
      <c r="H36" s="263"/>
      <c r="I36" s="251">
        <f t="shared" si="6"/>
        <v>0</v>
      </c>
      <c r="J36" s="265"/>
      <c r="K36" s="255">
        <f t="shared" si="7"/>
        <v>0</v>
      </c>
      <c r="L36" s="272">
        <f t="shared" si="0"/>
        <v>0</v>
      </c>
      <c r="M36" s="259">
        <f t="shared" si="1"/>
        <v>0</v>
      </c>
    </row>
    <row r="37" spans="1:13" s="58" customFormat="1" ht="18.75" customHeight="1" thickBot="1">
      <c r="A37" s="209"/>
      <c r="B37" s="969"/>
      <c r="C37" s="969"/>
      <c r="D37" s="969"/>
      <c r="E37" s="264"/>
      <c r="F37" s="264"/>
      <c r="G37" s="248">
        <f t="shared" si="5"/>
        <v>0</v>
      </c>
      <c r="H37" s="263"/>
      <c r="I37" s="252">
        <f t="shared" si="6"/>
        <v>0</v>
      </c>
      <c r="J37" s="266"/>
      <c r="K37" s="256">
        <f t="shared" si="7"/>
        <v>0</v>
      </c>
      <c r="L37" s="273">
        <f t="shared" si="0"/>
        <v>0</v>
      </c>
      <c r="M37" s="260">
        <f t="shared" si="1"/>
        <v>0</v>
      </c>
    </row>
    <row r="38" spans="1:13" s="56" customFormat="1" ht="18.75" customHeight="1" thickTop="1" thickBot="1">
      <c r="A38" s="213"/>
      <c r="B38" s="973" t="s">
        <v>61</v>
      </c>
      <c r="C38" s="974"/>
      <c r="D38" s="975"/>
      <c r="E38" s="173"/>
      <c r="F38" s="275"/>
      <c r="G38" s="249">
        <f>SUM(G12:G37)</f>
        <v>0</v>
      </c>
      <c r="H38" s="267"/>
      <c r="I38" s="253">
        <f>SUM(I12:I37)</f>
        <v>0</v>
      </c>
      <c r="J38" s="269"/>
      <c r="K38" s="257">
        <f>SUM(K12:K37)</f>
        <v>0</v>
      </c>
      <c r="L38" s="274"/>
      <c r="M38" s="261">
        <f>SUM(M12:M37)</f>
        <v>0</v>
      </c>
    </row>
    <row r="39" spans="1:13" s="56" customFormat="1" ht="18.75" customHeight="1" thickTop="1" thickBot="1">
      <c r="A39" s="214"/>
      <c r="B39" s="970" t="s">
        <v>62</v>
      </c>
      <c r="C39" s="971"/>
      <c r="D39" s="972"/>
      <c r="E39" s="175"/>
      <c r="F39" s="276"/>
      <c r="G39" s="250">
        <f>G38+G78+G118</f>
        <v>0</v>
      </c>
      <c r="H39" s="268"/>
      <c r="I39" s="254">
        <f>I38+I78+I118</f>
        <v>0</v>
      </c>
      <c r="J39" s="270"/>
      <c r="K39" s="258">
        <f>K38+K78+K118</f>
        <v>0</v>
      </c>
      <c r="L39" s="271"/>
      <c r="M39" s="262">
        <f>M38+M78+M118</f>
        <v>0</v>
      </c>
    </row>
    <row r="40" spans="1:13" s="57" customFormat="1" ht="18" customHeight="1">
      <c r="A40" s="163" t="s">
        <v>63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</row>
    <row r="41" spans="1:13" s="56" customFormat="1" ht="18" customHeight="1">
      <c r="A41" s="954" t="s">
        <v>135</v>
      </c>
      <c r="B41" s="954"/>
      <c r="C41" s="954"/>
      <c r="D41" s="954"/>
      <c r="E41" s="954"/>
      <c r="F41" s="954"/>
      <c r="G41" s="954"/>
      <c r="H41" s="954"/>
      <c r="I41" s="954"/>
      <c r="J41" s="954"/>
      <c r="K41" s="954"/>
      <c r="L41" s="954"/>
      <c r="M41" s="954"/>
    </row>
    <row r="42" spans="1:13" s="56" customFormat="1" ht="18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23" t="s">
        <v>123</v>
      </c>
    </row>
    <row r="43" spans="1:13" s="56" customFormat="1" ht="6" customHeight="1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</row>
    <row r="44" spans="1:13" s="57" customFormat="1" ht="18" customHeight="1">
      <c r="A44" s="163"/>
      <c r="B44" s="163"/>
      <c r="C44" s="163"/>
      <c r="D44" s="163"/>
      <c r="E44" s="163"/>
      <c r="F44" s="163"/>
      <c r="G44" s="163"/>
      <c r="H44" s="163"/>
      <c r="I44" s="163"/>
      <c r="J44" s="164"/>
      <c r="K44" s="164"/>
      <c r="L44" s="838">
        <f>L4</f>
        <v>0</v>
      </c>
      <c r="M44" s="838"/>
    </row>
    <row r="45" spans="1:13" s="57" customFormat="1" ht="18" customHeight="1">
      <c r="A45" s="163"/>
      <c r="B45" s="163"/>
      <c r="C45" s="163"/>
      <c r="D45" s="163"/>
      <c r="E45" s="163"/>
      <c r="F45" s="163"/>
      <c r="G45" s="163"/>
      <c r="H45" s="163"/>
      <c r="I45" s="163"/>
      <c r="J45" s="164"/>
      <c r="K45" s="164"/>
      <c r="L45" s="127"/>
      <c r="M45" s="127"/>
    </row>
    <row r="46" spans="1:13" s="57" customFormat="1" ht="18" customHeight="1">
      <c r="A46" s="950" t="s">
        <v>50</v>
      </c>
      <c r="B46" s="950"/>
      <c r="C46" s="165"/>
      <c r="D46" s="206">
        <f>D6</f>
        <v>0</v>
      </c>
      <c r="E46" s="206"/>
      <c r="F46" s="211"/>
      <c r="G46" s="211"/>
      <c r="H46" s="211"/>
      <c r="I46" s="212" t="s">
        <v>99</v>
      </c>
      <c r="J46" s="961">
        <f>J6</f>
        <v>0</v>
      </c>
      <c r="K46" s="961"/>
      <c r="L46" s="961"/>
      <c r="M46" s="961"/>
    </row>
    <row r="47" spans="1:13" s="57" customFormat="1" ht="18" customHeight="1">
      <c r="A47" s="967"/>
      <c r="B47" s="967"/>
      <c r="C47" s="166"/>
      <c r="D47" s="964"/>
      <c r="E47" s="964"/>
      <c r="F47" s="964"/>
      <c r="G47" s="964"/>
      <c r="H47" s="211"/>
      <c r="I47" s="211"/>
      <c r="J47" s="962">
        <f>J7</f>
        <v>0</v>
      </c>
      <c r="K47" s="962"/>
      <c r="L47" s="962"/>
      <c r="M47" s="962"/>
    </row>
    <row r="48" spans="1:13" s="57" customFormat="1" ht="18" customHeight="1">
      <c r="A48" s="950" t="s">
        <v>51</v>
      </c>
      <c r="B48" s="950"/>
      <c r="C48" s="165"/>
      <c r="D48" s="951">
        <f>D8</f>
        <v>0</v>
      </c>
      <c r="E48" s="952"/>
      <c r="F48" s="952"/>
      <c r="G48" s="952"/>
      <c r="H48" s="211"/>
      <c r="I48" s="211"/>
      <c r="J48" s="953">
        <f>J8</f>
        <v>0</v>
      </c>
      <c r="K48" s="953"/>
      <c r="L48" s="953"/>
      <c r="M48" s="953"/>
    </row>
    <row r="49" spans="1:13" s="57" customFormat="1" ht="18" customHeight="1" thickBot="1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</row>
    <row r="50" spans="1:13" s="57" customFormat="1" ht="18.75" customHeight="1" thickTop="1">
      <c r="A50" s="965" t="s">
        <v>52</v>
      </c>
      <c r="B50" s="955" t="s">
        <v>53</v>
      </c>
      <c r="C50" s="955"/>
      <c r="D50" s="955"/>
      <c r="E50" s="955" t="s">
        <v>54</v>
      </c>
      <c r="F50" s="955"/>
      <c r="G50" s="955"/>
      <c r="H50" s="955" t="s">
        <v>55</v>
      </c>
      <c r="I50" s="956"/>
      <c r="J50" s="957" t="s">
        <v>56</v>
      </c>
      <c r="K50" s="958"/>
      <c r="L50" s="959" t="s">
        <v>57</v>
      </c>
      <c r="M50" s="960"/>
    </row>
    <row r="51" spans="1:13" s="57" customFormat="1" ht="18.75" customHeight="1">
      <c r="A51" s="966"/>
      <c r="B51" s="968"/>
      <c r="C51" s="968"/>
      <c r="D51" s="968"/>
      <c r="E51" s="167" t="s">
        <v>58</v>
      </c>
      <c r="F51" s="167" t="s">
        <v>59</v>
      </c>
      <c r="G51" s="167" t="s">
        <v>60</v>
      </c>
      <c r="H51" s="167" t="s">
        <v>58</v>
      </c>
      <c r="I51" s="168" t="s">
        <v>60</v>
      </c>
      <c r="J51" s="169" t="s">
        <v>58</v>
      </c>
      <c r="K51" s="170" t="s">
        <v>60</v>
      </c>
      <c r="L51" s="171" t="s">
        <v>58</v>
      </c>
      <c r="M51" s="172" t="s">
        <v>60</v>
      </c>
    </row>
    <row r="52" spans="1:13" s="58" customFormat="1" ht="18.75" customHeight="1">
      <c r="A52" s="208"/>
      <c r="B52" s="949"/>
      <c r="C52" s="949"/>
      <c r="D52" s="949"/>
      <c r="E52" s="263"/>
      <c r="F52" s="263"/>
      <c r="G52" s="277">
        <f>E52*F52</f>
        <v>0</v>
      </c>
      <c r="H52" s="263"/>
      <c r="I52" s="251">
        <f>F52*H52</f>
        <v>0</v>
      </c>
      <c r="J52" s="265"/>
      <c r="K52" s="255">
        <f>J52*F52</f>
        <v>0</v>
      </c>
      <c r="L52" s="272">
        <f>H52+J52</f>
        <v>0</v>
      </c>
      <c r="M52" s="259">
        <f>I52+K52</f>
        <v>0</v>
      </c>
    </row>
    <row r="53" spans="1:13" s="58" customFormat="1" ht="18.75" customHeight="1">
      <c r="A53" s="208"/>
      <c r="B53" s="949"/>
      <c r="C53" s="949"/>
      <c r="D53" s="949"/>
      <c r="E53" s="263"/>
      <c r="F53" s="263"/>
      <c r="G53" s="277">
        <f t="shared" ref="G53:G77" si="8">E53*F53</f>
        <v>0</v>
      </c>
      <c r="H53" s="263"/>
      <c r="I53" s="251">
        <f t="shared" ref="I53:I77" si="9">F53*H53</f>
        <v>0</v>
      </c>
      <c r="J53" s="265"/>
      <c r="K53" s="255">
        <f t="shared" ref="K53:K77" si="10">J53*F53</f>
        <v>0</v>
      </c>
      <c r="L53" s="272">
        <f t="shared" ref="L53:L77" si="11">H53+J53</f>
        <v>0</v>
      </c>
      <c r="M53" s="259">
        <f t="shared" ref="M53:M77" si="12">I53+K53</f>
        <v>0</v>
      </c>
    </row>
    <row r="54" spans="1:13" s="58" customFormat="1" ht="18.75" customHeight="1">
      <c r="A54" s="208"/>
      <c r="B54" s="949"/>
      <c r="C54" s="949"/>
      <c r="D54" s="949"/>
      <c r="E54" s="263"/>
      <c r="F54" s="263"/>
      <c r="G54" s="277">
        <f t="shared" si="8"/>
        <v>0</v>
      </c>
      <c r="H54" s="263"/>
      <c r="I54" s="251">
        <f t="shared" si="9"/>
        <v>0</v>
      </c>
      <c r="J54" s="265"/>
      <c r="K54" s="255">
        <f t="shared" si="10"/>
        <v>0</v>
      </c>
      <c r="L54" s="272">
        <f t="shared" si="11"/>
        <v>0</v>
      </c>
      <c r="M54" s="259">
        <f t="shared" si="12"/>
        <v>0</v>
      </c>
    </row>
    <row r="55" spans="1:13" s="58" customFormat="1" ht="18.75" customHeight="1">
      <c r="A55" s="208"/>
      <c r="B55" s="949"/>
      <c r="C55" s="949"/>
      <c r="D55" s="949"/>
      <c r="E55" s="263"/>
      <c r="F55" s="263"/>
      <c r="G55" s="277">
        <f t="shared" si="8"/>
        <v>0</v>
      </c>
      <c r="H55" s="263"/>
      <c r="I55" s="251">
        <f t="shared" si="9"/>
        <v>0</v>
      </c>
      <c r="J55" s="265"/>
      <c r="K55" s="255">
        <f t="shared" si="10"/>
        <v>0</v>
      </c>
      <c r="L55" s="272">
        <f t="shared" si="11"/>
        <v>0</v>
      </c>
      <c r="M55" s="259">
        <f t="shared" si="12"/>
        <v>0</v>
      </c>
    </row>
    <row r="56" spans="1:13" s="58" customFormat="1" ht="18.75" customHeight="1">
      <c r="A56" s="208"/>
      <c r="B56" s="949"/>
      <c r="C56" s="949"/>
      <c r="D56" s="949"/>
      <c r="E56" s="263"/>
      <c r="F56" s="263"/>
      <c r="G56" s="277">
        <f t="shared" si="8"/>
        <v>0</v>
      </c>
      <c r="H56" s="263"/>
      <c r="I56" s="251">
        <f t="shared" si="9"/>
        <v>0</v>
      </c>
      <c r="J56" s="265"/>
      <c r="K56" s="255">
        <f t="shared" si="10"/>
        <v>0</v>
      </c>
      <c r="L56" s="272">
        <f t="shared" si="11"/>
        <v>0</v>
      </c>
      <c r="M56" s="259">
        <f t="shared" si="12"/>
        <v>0</v>
      </c>
    </row>
    <row r="57" spans="1:13" s="58" customFormat="1" ht="18.75" customHeight="1">
      <c r="A57" s="208"/>
      <c r="B57" s="949"/>
      <c r="C57" s="949"/>
      <c r="D57" s="949"/>
      <c r="E57" s="263"/>
      <c r="F57" s="263"/>
      <c r="G57" s="277">
        <f t="shared" si="8"/>
        <v>0</v>
      </c>
      <c r="H57" s="263"/>
      <c r="I57" s="251">
        <f t="shared" si="9"/>
        <v>0</v>
      </c>
      <c r="J57" s="265"/>
      <c r="K57" s="255">
        <f t="shared" si="10"/>
        <v>0</v>
      </c>
      <c r="L57" s="272">
        <f t="shared" si="11"/>
        <v>0</v>
      </c>
      <c r="M57" s="259">
        <f t="shared" si="12"/>
        <v>0</v>
      </c>
    </row>
    <row r="58" spans="1:13" s="58" customFormat="1" ht="18.75" customHeight="1">
      <c r="A58" s="208"/>
      <c r="B58" s="949"/>
      <c r="C58" s="949"/>
      <c r="D58" s="949"/>
      <c r="E58" s="263"/>
      <c r="F58" s="263"/>
      <c r="G58" s="277">
        <f t="shared" si="8"/>
        <v>0</v>
      </c>
      <c r="H58" s="263"/>
      <c r="I58" s="251">
        <f t="shared" si="9"/>
        <v>0</v>
      </c>
      <c r="J58" s="265"/>
      <c r="K58" s="255">
        <f t="shared" si="10"/>
        <v>0</v>
      </c>
      <c r="L58" s="272">
        <f t="shared" si="11"/>
        <v>0</v>
      </c>
      <c r="M58" s="259">
        <f t="shared" si="12"/>
        <v>0</v>
      </c>
    </row>
    <row r="59" spans="1:13" s="58" customFormat="1" ht="18.75" customHeight="1">
      <c r="A59" s="208"/>
      <c r="B59" s="949"/>
      <c r="C59" s="949"/>
      <c r="D59" s="949"/>
      <c r="E59" s="263"/>
      <c r="F59" s="263"/>
      <c r="G59" s="277">
        <f t="shared" si="8"/>
        <v>0</v>
      </c>
      <c r="H59" s="263"/>
      <c r="I59" s="251">
        <f t="shared" si="9"/>
        <v>0</v>
      </c>
      <c r="J59" s="265"/>
      <c r="K59" s="255">
        <f t="shared" si="10"/>
        <v>0</v>
      </c>
      <c r="L59" s="272">
        <f t="shared" si="11"/>
        <v>0</v>
      </c>
      <c r="M59" s="259">
        <f t="shared" si="12"/>
        <v>0</v>
      </c>
    </row>
    <row r="60" spans="1:13" s="58" customFormat="1" ht="18.75" customHeight="1">
      <c r="A60" s="208"/>
      <c r="B60" s="949"/>
      <c r="C60" s="949"/>
      <c r="D60" s="949"/>
      <c r="E60" s="263"/>
      <c r="F60" s="263"/>
      <c r="G60" s="277">
        <f t="shared" si="8"/>
        <v>0</v>
      </c>
      <c r="H60" s="263"/>
      <c r="I60" s="251">
        <f t="shared" si="9"/>
        <v>0</v>
      </c>
      <c r="J60" s="265"/>
      <c r="K60" s="255">
        <f t="shared" si="10"/>
        <v>0</v>
      </c>
      <c r="L60" s="272">
        <f t="shared" si="11"/>
        <v>0</v>
      </c>
      <c r="M60" s="259">
        <f t="shared" si="12"/>
        <v>0</v>
      </c>
    </row>
    <row r="61" spans="1:13" s="58" customFormat="1" ht="18.75" customHeight="1">
      <c r="A61" s="208"/>
      <c r="B61" s="949"/>
      <c r="C61" s="949"/>
      <c r="D61" s="949"/>
      <c r="E61" s="263"/>
      <c r="F61" s="263"/>
      <c r="G61" s="277">
        <f t="shared" si="8"/>
        <v>0</v>
      </c>
      <c r="H61" s="263"/>
      <c r="I61" s="251">
        <f t="shared" si="9"/>
        <v>0</v>
      </c>
      <c r="J61" s="265"/>
      <c r="K61" s="255">
        <f t="shared" si="10"/>
        <v>0</v>
      </c>
      <c r="L61" s="272">
        <f t="shared" si="11"/>
        <v>0</v>
      </c>
      <c r="M61" s="259">
        <f t="shared" si="12"/>
        <v>0</v>
      </c>
    </row>
    <row r="62" spans="1:13" s="58" customFormat="1" ht="18.75" customHeight="1">
      <c r="A62" s="208"/>
      <c r="B62" s="949"/>
      <c r="C62" s="949"/>
      <c r="D62" s="949"/>
      <c r="E62" s="263"/>
      <c r="F62" s="263"/>
      <c r="G62" s="277">
        <f t="shared" si="8"/>
        <v>0</v>
      </c>
      <c r="H62" s="263"/>
      <c r="I62" s="251">
        <f t="shared" si="9"/>
        <v>0</v>
      </c>
      <c r="J62" s="265"/>
      <c r="K62" s="255">
        <f t="shared" si="10"/>
        <v>0</v>
      </c>
      <c r="L62" s="272">
        <f t="shared" si="11"/>
        <v>0</v>
      </c>
      <c r="M62" s="259">
        <f>I62+K62</f>
        <v>0</v>
      </c>
    </row>
    <row r="63" spans="1:13" s="58" customFormat="1" ht="18.75" customHeight="1">
      <c r="A63" s="208"/>
      <c r="B63" s="949"/>
      <c r="C63" s="949"/>
      <c r="D63" s="949"/>
      <c r="E63" s="263"/>
      <c r="F63" s="263"/>
      <c r="G63" s="277">
        <f t="shared" si="8"/>
        <v>0</v>
      </c>
      <c r="H63" s="263"/>
      <c r="I63" s="251">
        <f t="shared" si="9"/>
        <v>0</v>
      </c>
      <c r="J63" s="265"/>
      <c r="K63" s="255">
        <f t="shared" si="10"/>
        <v>0</v>
      </c>
      <c r="L63" s="272">
        <f t="shared" si="11"/>
        <v>0</v>
      </c>
      <c r="M63" s="259">
        <f t="shared" si="12"/>
        <v>0</v>
      </c>
    </row>
    <row r="64" spans="1:13" s="58" customFormat="1" ht="18.75" customHeight="1">
      <c r="A64" s="208"/>
      <c r="B64" s="949"/>
      <c r="C64" s="949"/>
      <c r="D64" s="949"/>
      <c r="E64" s="263"/>
      <c r="F64" s="263"/>
      <c r="G64" s="277">
        <f t="shared" si="8"/>
        <v>0</v>
      </c>
      <c r="H64" s="263"/>
      <c r="I64" s="251">
        <f t="shared" si="9"/>
        <v>0</v>
      </c>
      <c r="J64" s="265"/>
      <c r="K64" s="255">
        <f t="shared" si="10"/>
        <v>0</v>
      </c>
      <c r="L64" s="272">
        <f t="shared" si="11"/>
        <v>0</v>
      </c>
      <c r="M64" s="259">
        <f t="shared" si="12"/>
        <v>0</v>
      </c>
    </row>
    <row r="65" spans="1:13" s="58" customFormat="1" ht="18.75" customHeight="1">
      <c r="A65" s="208"/>
      <c r="B65" s="949"/>
      <c r="C65" s="949"/>
      <c r="D65" s="949"/>
      <c r="E65" s="263"/>
      <c r="F65" s="263"/>
      <c r="G65" s="277">
        <f t="shared" si="8"/>
        <v>0</v>
      </c>
      <c r="H65" s="263"/>
      <c r="I65" s="251">
        <f t="shared" si="9"/>
        <v>0</v>
      </c>
      <c r="J65" s="265"/>
      <c r="K65" s="255">
        <f t="shared" si="10"/>
        <v>0</v>
      </c>
      <c r="L65" s="272">
        <f t="shared" si="11"/>
        <v>0</v>
      </c>
      <c r="M65" s="259">
        <f t="shared" si="12"/>
        <v>0</v>
      </c>
    </row>
    <row r="66" spans="1:13" s="58" customFormat="1" ht="18.75" customHeight="1">
      <c r="A66" s="208"/>
      <c r="B66" s="949"/>
      <c r="C66" s="949"/>
      <c r="D66" s="949"/>
      <c r="E66" s="263"/>
      <c r="F66" s="263"/>
      <c r="G66" s="277">
        <f t="shared" si="8"/>
        <v>0</v>
      </c>
      <c r="H66" s="263"/>
      <c r="I66" s="251">
        <f t="shared" si="9"/>
        <v>0</v>
      </c>
      <c r="J66" s="265"/>
      <c r="K66" s="255">
        <f t="shared" si="10"/>
        <v>0</v>
      </c>
      <c r="L66" s="272">
        <f t="shared" si="11"/>
        <v>0</v>
      </c>
      <c r="M66" s="259">
        <f t="shared" si="12"/>
        <v>0</v>
      </c>
    </row>
    <row r="67" spans="1:13" s="58" customFormat="1" ht="18.75" customHeight="1">
      <c r="A67" s="208"/>
      <c r="B67" s="949"/>
      <c r="C67" s="949"/>
      <c r="D67" s="949"/>
      <c r="E67" s="263"/>
      <c r="F67" s="263"/>
      <c r="G67" s="277">
        <f t="shared" si="8"/>
        <v>0</v>
      </c>
      <c r="H67" s="263"/>
      <c r="I67" s="251">
        <f t="shared" si="9"/>
        <v>0</v>
      </c>
      <c r="J67" s="265"/>
      <c r="K67" s="255">
        <f t="shared" si="10"/>
        <v>0</v>
      </c>
      <c r="L67" s="272">
        <f t="shared" si="11"/>
        <v>0</v>
      </c>
      <c r="M67" s="259">
        <f t="shared" si="12"/>
        <v>0</v>
      </c>
    </row>
    <row r="68" spans="1:13" s="58" customFormat="1" ht="18.75" customHeight="1">
      <c r="A68" s="208"/>
      <c r="B68" s="949"/>
      <c r="C68" s="949"/>
      <c r="D68" s="949"/>
      <c r="E68" s="263"/>
      <c r="F68" s="263"/>
      <c r="G68" s="277">
        <f t="shared" si="8"/>
        <v>0</v>
      </c>
      <c r="H68" s="263"/>
      <c r="I68" s="251">
        <f t="shared" si="9"/>
        <v>0</v>
      </c>
      <c r="J68" s="265"/>
      <c r="K68" s="255">
        <f t="shared" si="10"/>
        <v>0</v>
      </c>
      <c r="L68" s="272">
        <f t="shared" si="11"/>
        <v>0</v>
      </c>
      <c r="M68" s="259">
        <f t="shared" si="12"/>
        <v>0</v>
      </c>
    </row>
    <row r="69" spans="1:13" s="58" customFormat="1" ht="18.75" customHeight="1">
      <c r="A69" s="208"/>
      <c r="B69" s="949"/>
      <c r="C69" s="949"/>
      <c r="D69" s="949"/>
      <c r="E69" s="263"/>
      <c r="F69" s="263"/>
      <c r="G69" s="277">
        <f t="shared" si="8"/>
        <v>0</v>
      </c>
      <c r="H69" s="263"/>
      <c r="I69" s="251">
        <f t="shared" si="9"/>
        <v>0</v>
      </c>
      <c r="J69" s="265"/>
      <c r="K69" s="255">
        <f t="shared" si="10"/>
        <v>0</v>
      </c>
      <c r="L69" s="272">
        <f t="shared" si="11"/>
        <v>0</v>
      </c>
      <c r="M69" s="259">
        <f t="shared" si="12"/>
        <v>0</v>
      </c>
    </row>
    <row r="70" spans="1:13" s="58" customFormat="1" ht="18.75" customHeight="1">
      <c r="A70" s="208"/>
      <c r="B70" s="949"/>
      <c r="C70" s="949"/>
      <c r="D70" s="949"/>
      <c r="E70" s="263"/>
      <c r="F70" s="263"/>
      <c r="G70" s="277">
        <f t="shared" si="8"/>
        <v>0</v>
      </c>
      <c r="H70" s="263"/>
      <c r="I70" s="251">
        <f t="shared" si="9"/>
        <v>0</v>
      </c>
      <c r="J70" s="265"/>
      <c r="K70" s="255">
        <f t="shared" si="10"/>
        <v>0</v>
      </c>
      <c r="L70" s="272">
        <f t="shared" si="11"/>
        <v>0</v>
      </c>
      <c r="M70" s="259">
        <f t="shared" si="12"/>
        <v>0</v>
      </c>
    </row>
    <row r="71" spans="1:13" s="58" customFormat="1" ht="18.75" customHeight="1">
      <c r="A71" s="208"/>
      <c r="B71" s="949"/>
      <c r="C71" s="949"/>
      <c r="D71" s="949"/>
      <c r="E71" s="263"/>
      <c r="F71" s="263"/>
      <c r="G71" s="277">
        <f t="shared" si="8"/>
        <v>0</v>
      </c>
      <c r="H71" s="263"/>
      <c r="I71" s="251">
        <f t="shared" si="9"/>
        <v>0</v>
      </c>
      <c r="J71" s="265"/>
      <c r="K71" s="255">
        <f t="shared" si="10"/>
        <v>0</v>
      </c>
      <c r="L71" s="272">
        <f t="shared" si="11"/>
        <v>0</v>
      </c>
      <c r="M71" s="259">
        <f t="shared" si="12"/>
        <v>0</v>
      </c>
    </row>
    <row r="72" spans="1:13" s="58" customFormat="1" ht="18.75" customHeight="1">
      <c r="A72" s="208"/>
      <c r="B72" s="949"/>
      <c r="C72" s="949"/>
      <c r="D72" s="949"/>
      <c r="E72" s="263"/>
      <c r="F72" s="263"/>
      <c r="G72" s="277">
        <f t="shared" si="8"/>
        <v>0</v>
      </c>
      <c r="H72" s="263"/>
      <c r="I72" s="251">
        <f t="shared" si="9"/>
        <v>0</v>
      </c>
      <c r="J72" s="265"/>
      <c r="K72" s="255">
        <f t="shared" si="10"/>
        <v>0</v>
      </c>
      <c r="L72" s="272">
        <f t="shared" si="11"/>
        <v>0</v>
      </c>
      <c r="M72" s="259">
        <f t="shared" si="12"/>
        <v>0</v>
      </c>
    </row>
    <row r="73" spans="1:13" s="58" customFormat="1" ht="18.75" customHeight="1">
      <c r="A73" s="208"/>
      <c r="B73" s="949"/>
      <c r="C73" s="949"/>
      <c r="D73" s="949"/>
      <c r="E73" s="263"/>
      <c r="F73" s="263"/>
      <c r="G73" s="277">
        <f t="shared" si="8"/>
        <v>0</v>
      </c>
      <c r="H73" s="263"/>
      <c r="I73" s="251">
        <f t="shared" si="9"/>
        <v>0</v>
      </c>
      <c r="J73" s="265"/>
      <c r="K73" s="255">
        <f t="shared" si="10"/>
        <v>0</v>
      </c>
      <c r="L73" s="272">
        <f t="shared" si="11"/>
        <v>0</v>
      </c>
      <c r="M73" s="259">
        <f t="shared" si="12"/>
        <v>0</v>
      </c>
    </row>
    <row r="74" spans="1:13" s="58" customFormat="1" ht="18.75" customHeight="1">
      <c r="A74" s="208"/>
      <c r="B74" s="949"/>
      <c r="C74" s="949"/>
      <c r="D74" s="949"/>
      <c r="E74" s="263"/>
      <c r="F74" s="263"/>
      <c r="G74" s="277">
        <f t="shared" si="8"/>
        <v>0</v>
      </c>
      <c r="H74" s="263"/>
      <c r="I74" s="251">
        <f t="shared" si="9"/>
        <v>0</v>
      </c>
      <c r="J74" s="265"/>
      <c r="K74" s="255">
        <f t="shared" si="10"/>
        <v>0</v>
      </c>
      <c r="L74" s="272">
        <f t="shared" si="11"/>
        <v>0</v>
      </c>
      <c r="M74" s="259">
        <f t="shared" si="12"/>
        <v>0</v>
      </c>
    </row>
    <row r="75" spans="1:13" s="58" customFormat="1" ht="18.75" customHeight="1">
      <c r="A75" s="208"/>
      <c r="B75" s="949"/>
      <c r="C75" s="949"/>
      <c r="D75" s="949"/>
      <c r="E75" s="263"/>
      <c r="F75" s="263"/>
      <c r="G75" s="277">
        <f t="shared" si="8"/>
        <v>0</v>
      </c>
      <c r="H75" s="263"/>
      <c r="I75" s="251">
        <f t="shared" si="9"/>
        <v>0</v>
      </c>
      <c r="J75" s="265"/>
      <c r="K75" s="255">
        <f t="shared" si="10"/>
        <v>0</v>
      </c>
      <c r="L75" s="272">
        <f t="shared" si="11"/>
        <v>0</v>
      </c>
      <c r="M75" s="259">
        <f t="shared" si="12"/>
        <v>0</v>
      </c>
    </row>
    <row r="76" spans="1:13" s="58" customFormat="1" ht="18.75" customHeight="1">
      <c r="A76" s="208"/>
      <c r="B76" s="949"/>
      <c r="C76" s="949"/>
      <c r="D76" s="949"/>
      <c r="E76" s="263"/>
      <c r="F76" s="263"/>
      <c r="G76" s="277">
        <f t="shared" si="8"/>
        <v>0</v>
      </c>
      <c r="H76" s="263"/>
      <c r="I76" s="251">
        <f t="shared" si="9"/>
        <v>0</v>
      </c>
      <c r="J76" s="265"/>
      <c r="K76" s="255">
        <f t="shared" si="10"/>
        <v>0</v>
      </c>
      <c r="L76" s="272">
        <f t="shared" si="11"/>
        <v>0</v>
      </c>
      <c r="M76" s="259">
        <f t="shared" si="12"/>
        <v>0</v>
      </c>
    </row>
    <row r="77" spans="1:13" s="58" customFormat="1" ht="18.75" customHeight="1" thickBot="1">
      <c r="A77" s="209"/>
      <c r="B77" s="969"/>
      <c r="C77" s="969"/>
      <c r="D77" s="969"/>
      <c r="E77" s="264"/>
      <c r="F77" s="264"/>
      <c r="G77" s="278">
        <f t="shared" si="8"/>
        <v>0</v>
      </c>
      <c r="H77" s="264"/>
      <c r="I77" s="252">
        <f t="shared" si="9"/>
        <v>0</v>
      </c>
      <c r="J77" s="266"/>
      <c r="K77" s="256">
        <f t="shared" si="10"/>
        <v>0</v>
      </c>
      <c r="L77" s="273">
        <f t="shared" si="11"/>
        <v>0</v>
      </c>
      <c r="M77" s="260">
        <f t="shared" si="12"/>
        <v>0</v>
      </c>
    </row>
    <row r="78" spans="1:13" s="57" customFormat="1" ht="18.75" customHeight="1" thickTop="1" thickBot="1">
      <c r="A78" s="210"/>
      <c r="B78" s="976" t="s">
        <v>61</v>
      </c>
      <c r="C78" s="977"/>
      <c r="D78" s="978"/>
      <c r="E78" s="176"/>
      <c r="F78" s="176"/>
      <c r="G78" s="279">
        <f>SUM(G52:G77)</f>
        <v>0</v>
      </c>
      <c r="H78" s="59"/>
      <c r="I78" s="280">
        <f>SUM(I52:I77)</f>
        <v>0</v>
      </c>
      <c r="J78" s="174"/>
      <c r="K78" s="257">
        <f>SUM(K52:K77)</f>
        <v>0</v>
      </c>
      <c r="L78" s="177"/>
      <c r="M78" s="281">
        <f>SUM(M52:M77)</f>
        <v>0</v>
      </c>
    </row>
    <row r="79" spans="1:13" s="57" customFormat="1" ht="18" customHeight="1" thickTop="1">
      <c r="A79" s="178" t="s">
        <v>63</v>
      </c>
      <c r="B79" s="179"/>
      <c r="C79" s="179"/>
      <c r="D79" s="179"/>
      <c r="E79" s="180"/>
      <c r="F79" s="180"/>
      <c r="G79" s="63"/>
      <c r="H79" s="180"/>
      <c r="I79" s="63"/>
      <c r="J79" s="181"/>
      <c r="K79" s="64"/>
      <c r="L79" s="180"/>
      <c r="M79" s="63"/>
    </row>
    <row r="80" spans="1:13" s="56" customFormat="1" ht="18" customHeight="1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</row>
    <row r="81" spans="1:13" s="56" customFormat="1" ht="18" customHeight="1">
      <c r="A81" s="954" t="s">
        <v>135</v>
      </c>
      <c r="B81" s="954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</row>
    <row r="82" spans="1:13" s="56" customFormat="1" ht="18" customHeight="1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23" t="s">
        <v>122</v>
      </c>
    </row>
    <row r="83" spans="1:13" s="56" customFormat="1" ht="6" customHeight="1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</row>
    <row r="84" spans="1:13" s="57" customFormat="1" ht="18" customHeight="1">
      <c r="A84" s="163"/>
      <c r="B84" s="163"/>
      <c r="C84" s="163"/>
      <c r="D84" s="163"/>
      <c r="E84" s="163"/>
      <c r="F84" s="163"/>
      <c r="G84" s="163"/>
      <c r="H84" s="163"/>
      <c r="I84" s="163"/>
      <c r="J84" s="164"/>
      <c r="K84" s="164"/>
      <c r="L84" s="838">
        <f>L44</f>
        <v>0</v>
      </c>
      <c r="M84" s="838"/>
    </row>
    <row r="85" spans="1:13" s="57" customFormat="1" ht="18" customHeight="1">
      <c r="A85" s="163"/>
      <c r="B85" s="163"/>
      <c r="C85" s="163"/>
      <c r="D85" s="163"/>
      <c r="E85" s="163"/>
      <c r="F85" s="163"/>
      <c r="G85" s="163"/>
      <c r="H85" s="163"/>
      <c r="I85" s="163"/>
      <c r="J85" s="164"/>
      <c r="K85" s="164"/>
      <c r="L85" s="127"/>
      <c r="M85" s="127"/>
    </row>
    <row r="86" spans="1:13" s="57" customFormat="1" ht="18" customHeight="1">
      <c r="A86" s="950" t="s">
        <v>50</v>
      </c>
      <c r="B86" s="950"/>
      <c r="C86" s="165"/>
      <c r="D86" s="206">
        <f>D46</f>
        <v>0</v>
      </c>
      <c r="E86" s="206"/>
      <c r="F86" s="211"/>
      <c r="G86" s="211"/>
      <c r="H86" s="211"/>
      <c r="I86" s="212" t="s">
        <v>99</v>
      </c>
      <c r="J86" s="961">
        <f>J46</f>
        <v>0</v>
      </c>
      <c r="K86" s="961"/>
      <c r="L86" s="961"/>
      <c r="M86" s="961"/>
    </row>
    <row r="87" spans="1:13" s="57" customFormat="1" ht="18" customHeight="1">
      <c r="A87" s="967"/>
      <c r="B87" s="967"/>
      <c r="C87" s="166"/>
      <c r="D87" s="964"/>
      <c r="E87" s="964"/>
      <c r="F87" s="964"/>
      <c r="G87" s="964"/>
      <c r="H87" s="211"/>
      <c r="I87" s="211"/>
      <c r="J87" s="962">
        <f>J47</f>
        <v>0</v>
      </c>
      <c r="K87" s="962"/>
      <c r="L87" s="962"/>
      <c r="M87" s="962"/>
    </row>
    <row r="88" spans="1:13" s="57" customFormat="1" ht="18" customHeight="1">
      <c r="A88" s="950" t="s">
        <v>51</v>
      </c>
      <c r="B88" s="950"/>
      <c r="C88" s="165"/>
      <c r="D88" s="951">
        <f>D48</f>
        <v>0</v>
      </c>
      <c r="E88" s="952"/>
      <c r="F88" s="952"/>
      <c r="G88" s="952"/>
      <c r="H88" s="211"/>
      <c r="I88" s="211"/>
      <c r="J88" s="953">
        <f>J48</f>
        <v>0</v>
      </c>
      <c r="K88" s="953"/>
      <c r="L88" s="953"/>
      <c r="M88" s="953"/>
    </row>
    <row r="89" spans="1:13" s="57" customFormat="1" ht="18" customHeight="1" thickBot="1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</row>
    <row r="90" spans="1:13" s="57" customFormat="1" ht="18.75" customHeight="1" thickTop="1">
      <c r="A90" s="965" t="s">
        <v>52</v>
      </c>
      <c r="B90" s="955" t="s">
        <v>53</v>
      </c>
      <c r="C90" s="955"/>
      <c r="D90" s="955"/>
      <c r="E90" s="955" t="s">
        <v>54</v>
      </c>
      <c r="F90" s="955"/>
      <c r="G90" s="955"/>
      <c r="H90" s="955" t="s">
        <v>55</v>
      </c>
      <c r="I90" s="956"/>
      <c r="J90" s="957" t="s">
        <v>56</v>
      </c>
      <c r="K90" s="958"/>
      <c r="L90" s="959" t="s">
        <v>57</v>
      </c>
      <c r="M90" s="960"/>
    </row>
    <row r="91" spans="1:13" s="57" customFormat="1" ht="18.75" customHeight="1">
      <c r="A91" s="966"/>
      <c r="B91" s="968"/>
      <c r="C91" s="968"/>
      <c r="D91" s="968"/>
      <c r="E91" s="167" t="s">
        <v>58</v>
      </c>
      <c r="F91" s="167" t="s">
        <v>59</v>
      </c>
      <c r="G91" s="167" t="s">
        <v>60</v>
      </c>
      <c r="H91" s="167" t="s">
        <v>58</v>
      </c>
      <c r="I91" s="168" t="s">
        <v>60</v>
      </c>
      <c r="J91" s="169" t="s">
        <v>58</v>
      </c>
      <c r="K91" s="170" t="s">
        <v>60</v>
      </c>
      <c r="L91" s="171" t="s">
        <v>58</v>
      </c>
      <c r="M91" s="172" t="s">
        <v>60</v>
      </c>
    </row>
    <row r="92" spans="1:13" s="58" customFormat="1" ht="18.75" customHeight="1">
      <c r="A92" s="208"/>
      <c r="B92" s="949"/>
      <c r="C92" s="949"/>
      <c r="D92" s="949"/>
      <c r="E92" s="263"/>
      <c r="F92" s="263"/>
      <c r="G92" s="247">
        <f>E92*F92</f>
        <v>0</v>
      </c>
      <c r="H92" s="263"/>
      <c r="I92" s="251">
        <f>F92*H92</f>
        <v>0</v>
      </c>
      <c r="J92" s="265"/>
      <c r="K92" s="255">
        <f>J92*F92</f>
        <v>0</v>
      </c>
      <c r="L92" s="272">
        <f t="shared" ref="L92:L117" si="13">H92+J92</f>
        <v>0</v>
      </c>
      <c r="M92" s="259">
        <f t="shared" ref="M92:M117" si="14">I92+K92</f>
        <v>0</v>
      </c>
    </row>
    <row r="93" spans="1:13" s="58" customFormat="1" ht="18.75" customHeight="1">
      <c r="A93" s="208"/>
      <c r="B93" s="949"/>
      <c r="C93" s="949"/>
      <c r="D93" s="949"/>
      <c r="E93" s="263"/>
      <c r="F93" s="263"/>
      <c r="G93" s="247">
        <f t="shared" ref="G93:G117" si="15">E93*F93</f>
        <v>0</v>
      </c>
      <c r="H93" s="263"/>
      <c r="I93" s="251">
        <f t="shared" ref="I93:I117" si="16">F93*H93</f>
        <v>0</v>
      </c>
      <c r="J93" s="265"/>
      <c r="K93" s="255">
        <f t="shared" ref="K93:K117" si="17">J93*F93</f>
        <v>0</v>
      </c>
      <c r="L93" s="272">
        <f t="shared" si="13"/>
        <v>0</v>
      </c>
      <c r="M93" s="259">
        <f t="shared" si="14"/>
        <v>0</v>
      </c>
    </row>
    <row r="94" spans="1:13" s="58" customFormat="1" ht="18.75" customHeight="1">
      <c r="A94" s="208"/>
      <c r="B94" s="949"/>
      <c r="C94" s="949"/>
      <c r="D94" s="949"/>
      <c r="E94" s="263"/>
      <c r="F94" s="263"/>
      <c r="G94" s="247">
        <f t="shared" si="15"/>
        <v>0</v>
      </c>
      <c r="H94" s="263"/>
      <c r="I94" s="251">
        <f>F94*H94</f>
        <v>0</v>
      </c>
      <c r="J94" s="265"/>
      <c r="K94" s="255">
        <f t="shared" si="17"/>
        <v>0</v>
      </c>
      <c r="L94" s="272">
        <f t="shared" si="13"/>
        <v>0</v>
      </c>
      <c r="M94" s="259">
        <f>I94+K94</f>
        <v>0</v>
      </c>
    </row>
    <row r="95" spans="1:13" s="58" customFormat="1" ht="18.75" customHeight="1">
      <c r="A95" s="208"/>
      <c r="B95" s="949"/>
      <c r="C95" s="949"/>
      <c r="D95" s="949"/>
      <c r="E95" s="263"/>
      <c r="F95" s="263"/>
      <c r="G95" s="247">
        <f t="shared" si="15"/>
        <v>0</v>
      </c>
      <c r="H95" s="263"/>
      <c r="I95" s="251">
        <f t="shared" si="16"/>
        <v>0</v>
      </c>
      <c r="J95" s="265"/>
      <c r="K95" s="255">
        <f t="shared" si="17"/>
        <v>0</v>
      </c>
      <c r="L95" s="272">
        <f t="shared" si="13"/>
        <v>0</v>
      </c>
      <c r="M95" s="259">
        <f t="shared" si="14"/>
        <v>0</v>
      </c>
    </row>
    <row r="96" spans="1:13" s="58" customFormat="1" ht="18.75" customHeight="1">
      <c r="A96" s="208"/>
      <c r="B96" s="949"/>
      <c r="C96" s="949"/>
      <c r="D96" s="949"/>
      <c r="E96" s="263"/>
      <c r="F96" s="263"/>
      <c r="G96" s="247">
        <f>E96*F96</f>
        <v>0</v>
      </c>
      <c r="H96" s="263"/>
      <c r="I96" s="251">
        <f t="shared" si="16"/>
        <v>0</v>
      </c>
      <c r="J96" s="265"/>
      <c r="K96" s="255">
        <f>J96*F96</f>
        <v>0</v>
      </c>
      <c r="L96" s="272">
        <f t="shared" si="13"/>
        <v>0</v>
      </c>
      <c r="M96" s="259">
        <f t="shared" si="14"/>
        <v>0</v>
      </c>
    </row>
    <row r="97" spans="1:13" s="58" customFormat="1" ht="18.75" customHeight="1">
      <c r="A97" s="208"/>
      <c r="B97" s="949"/>
      <c r="C97" s="949"/>
      <c r="D97" s="949"/>
      <c r="E97" s="263"/>
      <c r="F97" s="263"/>
      <c r="G97" s="247">
        <f t="shared" si="15"/>
        <v>0</v>
      </c>
      <c r="H97" s="263"/>
      <c r="I97" s="251">
        <f t="shared" si="16"/>
        <v>0</v>
      </c>
      <c r="J97" s="265"/>
      <c r="K97" s="255">
        <f t="shared" si="17"/>
        <v>0</v>
      </c>
      <c r="L97" s="272">
        <f>H97+J97</f>
        <v>0</v>
      </c>
      <c r="M97" s="259">
        <f t="shared" si="14"/>
        <v>0</v>
      </c>
    </row>
    <row r="98" spans="1:13" s="58" customFormat="1" ht="18.75" customHeight="1">
      <c r="A98" s="208"/>
      <c r="B98" s="949"/>
      <c r="C98" s="949"/>
      <c r="D98" s="949"/>
      <c r="E98" s="263"/>
      <c r="F98" s="263"/>
      <c r="G98" s="247">
        <f t="shared" si="15"/>
        <v>0</v>
      </c>
      <c r="H98" s="263"/>
      <c r="I98" s="251">
        <f>F98*H98</f>
        <v>0</v>
      </c>
      <c r="J98" s="265"/>
      <c r="K98" s="255">
        <f t="shared" si="17"/>
        <v>0</v>
      </c>
      <c r="L98" s="272">
        <f t="shared" si="13"/>
        <v>0</v>
      </c>
      <c r="M98" s="259">
        <f>I98+K98</f>
        <v>0</v>
      </c>
    </row>
    <row r="99" spans="1:13" s="58" customFormat="1" ht="18.75" customHeight="1">
      <c r="A99" s="208"/>
      <c r="B99" s="949"/>
      <c r="C99" s="949"/>
      <c r="D99" s="949"/>
      <c r="E99" s="263"/>
      <c r="F99" s="263"/>
      <c r="G99" s="247">
        <f t="shared" si="15"/>
        <v>0</v>
      </c>
      <c r="H99" s="263"/>
      <c r="I99" s="251">
        <f t="shared" si="16"/>
        <v>0</v>
      </c>
      <c r="J99" s="265"/>
      <c r="K99" s="255">
        <f t="shared" si="17"/>
        <v>0</v>
      </c>
      <c r="L99" s="272">
        <f t="shared" si="13"/>
        <v>0</v>
      </c>
      <c r="M99" s="259">
        <f t="shared" si="14"/>
        <v>0</v>
      </c>
    </row>
    <row r="100" spans="1:13" s="58" customFormat="1" ht="18.75" customHeight="1">
      <c r="A100" s="208"/>
      <c r="B100" s="949"/>
      <c r="C100" s="949"/>
      <c r="D100" s="949"/>
      <c r="E100" s="263"/>
      <c r="F100" s="263"/>
      <c r="G100" s="247">
        <f t="shared" si="15"/>
        <v>0</v>
      </c>
      <c r="H100" s="263"/>
      <c r="I100" s="251">
        <f t="shared" si="16"/>
        <v>0</v>
      </c>
      <c r="J100" s="265"/>
      <c r="K100" s="255">
        <f>J100*F100</f>
        <v>0</v>
      </c>
      <c r="L100" s="272">
        <f>H100+J100</f>
        <v>0</v>
      </c>
      <c r="M100" s="259">
        <f t="shared" si="14"/>
        <v>0</v>
      </c>
    </row>
    <row r="101" spans="1:13" s="58" customFormat="1" ht="18.75" customHeight="1">
      <c r="A101" s="208"/>
      <c r="B101" s="949"/>
      <c r="C101" s="949"/>
      <c r="D101" s="949"/>
      <c r="E101" s="263"/>
      <c r="F101" s="263"/>
      <c r="G101" s="247">
        <f>E101*F101</f>
        <v>0</v>
      </c>
      <c r="H101" s="263"/>
      <c r="I101" s="251">
        <f>F101*H101</f>
        <v>0</v>
      </c>
      <c r="J101" s="265"/>
      <c r="K101" s="255">
        <f t="shared" si="17"/>
        <v>0</v>
      </c>
      <c r="L101" s="272">
        <f t="shared" si="13"/>
        <v>0</v>
      </c>
      <c r="M101" s="259">
        <f t="shared" si="14"/>
        <v>0</v>
      </c>
    </row>
    <row r="102" spans="1:13" s="58" customFormat="1" ht="18.75" customHeight="1">
      <c r="A102" s="208"/>
      <c r="B102" s="949"/>
      <c r="C102" s="949"/>
      <c r="D102" s="949"/>
      <c r="E102" s="263"/>
      <c r="F102" s="263"/>
      <c r="G102" s="247">
        <f t="shared" si="15"/>
        <v>0</v>
      </c>
      <c r="H102" s="263"/>
      <c r="I102" s="251">
        <f t="shared" si="16"/>
        <v>0</v>
      </c>
      <c r="J102" s="265"/>
      <c r="K102" s="255">
        <f t="shared" si="17"/>
        <v>0</v>
      </c>
      <c r="L102" s="272">
        <f t="shared" si="13"/>
        <v>0</v>
      </c>
      <c r="M102" s="259">
        <f t="shared" si="14"/>
        <v>0</v>
      </c>
    </row>
    <row r="103" spans="1:13" s="58" customFormat="1" ht="18.75" customHeight="1">
      <c r="A103" s="208"/>
      <c r="B103" s="949"/>
      <c r="C103" s="949"/>
      <c r="D103" s="949"/>
      <c r="E103" s="263"/>
      <c r="F103" s="263"/>
      <c r="G103" s="247">
        <f t="shared" si="15"/>
        <v>0</v>
      </c>
      <c r="H103" s="263"/>
      <c r="I103" s="251">
        <f t="shared" si="16"/>
        <v>0</v>
      </c>
      <c r="J103" s="265"/>
      <c r="K103" s="255">
        <f t="shared" si="17"/>
        <v>0</v>
      </c>
      <c r="L103" s="272">
        <f t="shared" si="13"/>
        <v>0</v>
      </c>
      <c r="M103" s="259">
        <f t="shared" si="14"/>
        <v>0</v>
      </c>
    </row>
    <row r="104" spans="1:13" s="58" customFormat="1" ht="18.75" customHeight="1">
      <c r="A104" s="208"/>
      <c r="B104" s="949"/>
      <c r="C104" s="949"/>
      <c r="D104" s="949"/>
      <c r="E104" s="263"/>
      <c r="F104" s="263"/>
      <c r="G104" s="247">
        <f t="shared" si="15"/>
        <v>0</v>
      </c>
      <c r="H104" s="263"/>
      <c r="I104" s="251">
        <f t="shared" si="16"/>
        <v>0</v>
      </c>
      <c r="J104" s="265"/>
      <c r="K104" s="255">
        <f t="shared" si="17"/>
        <v>0</v>
      </c>
      <c r="L104" s="272">
        <f t="shared" si="13"/>
        <v>0</v>
      </c>
      <c r="M104" s="259">
        <f t="shared" si="14"/>
        <v>0</v>
      </c>
    </row>
    <row r="105" spans="1:13" s="58" customFormat="1" ht="18.75" customHeight="1">
      <c r="A105" s="208"/>
      <c r="B105" s="949"/>
      <c r="C105" s="949"/>
      <c r="D105" s="949"/>
      <c r="E105" s="263"/>
      <c r="F105" s="263"/>
      <c r="G105" s="247">
        <f t="shared" si="15"/>
        <v>0</v>
      </c>
      <c r="H105" s="263"/>
      <c r="I105" s="251">
        <f t="shared" si="16"/>
        <v>0</v>
      </c>
      <c r="J105" s="265"/>
      <c r="K105" s="255">
        <f t="shared" si="17"/>
        <v>0</v>
      </c>
      <c r="L105" s="272">
        <f t="shared" si="13"/>
        <v>0</v>
      </c>
      <c r="M105" s="259">
        <f t="shared" si="14"/>
        <v>0</v>
      </c>
    </row>
    <row r="106" spans="1:13" s="58" customFormat="1" ht="18.75" customHeight="1">
      <c r="A106" s="208"/>
      <c r="B106" s="949"/>
      <c r="C106" s="949"/>
      <c r="D106" s="949"/>
      <c r="E106" s="263"/>
      <c r="F106" s="263"/>
      <c r="G106" s="247">
        <f t="shared" si="15"/>
        <v>0</v>
      </c>
      <c r="H106" s="263"/>
      <c r="I106" s="251">
        <f t="shared" si="16"/>
        <v>0</v>
      </c>
      <c r="J106" s="265"/>
      <c r="K106" s="255">
        <f t="shared" si="17"/>
        <v>0</v>
      </c>
      <c r="L106" s="272">
        <f t="shared" si="13"/>
        <v>0</v>
      </c>
      <c r="M106" s="259">
        <f t="shared" si="14"/>
        <v>0</v>
      </c>
    </row>
    <row r="107" spans="1:13" s="58" customFormat="1" ht="18.75" customHeight="1">
      <c r="A107" s="208"/>
      <c r="B107" s="949"/>
      <c r="C107" s="949"/>
      <c r="D107" s="949"/>
      <c r="E107" s="263"/>
      <c r="F107" s="263"/>
      <c r="G107" s="247">
        <f t="shared" si="15"/>
        <v>0</v>
      </c>
      <c r="H107" s="263"/>
      <c r="I107" s="251">
        <f t="shared" si="16"/>
        <v>0</v>
      </c>
      <c r="J107" s="265"/>
      <c r="K107" s="255">
        <f t="shared" si="17"/>
        <v>0</v>
      </c>
      <c r="L107" s="272">
        <f t="shared" si="13"/>
        <v>0</v>
      </c>
      <c r="M107" s="259">
        <f t="shared" si="14"/>
        <v>0</v>
      </c>
    </row>
    <row r="108" spans="1:13" s="58" customFormat="1" ht="18.75" customHeight="1">
      <c r="A108" s="208"/>
      <c r="B108" s="949"/>
      <c r="C108" s="949"/>
      <c r="D108" s="949"/>
      <c r="E108" s="263"/>
      <c r="F108" s="263"/>
      <c r="G108" s="247">
        <f t="shared" si="15"/>
        <v>0</v>
      </c>
      <c r="H108" s="263"/>
      <c r="I108" s="251">
        <f t="shared" si="16"/>
        <v>0</v>
      </c>
      <c r="J108" s="265"/>
      <c r="K108" s="255">
        <f t="shared" si="17"/>
        <v>0</v>
      </c>
      <c r="L108" s="272">
        <f t="shared" si="13"/>
        <v>0</v>
      </c>
      <c r="M108" s="259">
        <f t="shared" si="14"/>
        <v>0</v>
      </c>
    </row>
    <row r="109" spans="1:13" s="58" customFormat="1" ht="18.75" customHeight="1">
      <c r="A109" s="208"/>
      <c r="B109" s="949"/>
      <c r="C109" s="949"/>
      <c r="D109" s="949"/>
      <c r="E109" s="263"/>
      <c r="F109" s="263"/>
      <c r="G109" s="247">
        <f t="shared" si="15"/>
        <v>0</v>
      </c>
      <c r="H109" s="263"/>
      <c r="I109" s="251">
        <f t="shared" si="16"/>
        <v>0</v>
      </c>
      <c r="J109" s="265"/>
      <c r="K109" s="255">
        <f t="shared" si="17"/>
        <v>0</v>
      </c>
      <c r="L109" s="272">
        <f t="shared" si="13"/>
        <v>0</v>
      </c>
      <c r="M109" s="259">
        <f t="shared" si="14"/>
        <v>0</v>
      </c>
    </row>
    <row r="110" spans="1:13" s="58" customFormat="1" ht="18.75" customHeight="1">
      <c r="A110" s="208"/>
      <c r="B110" s="949"/>
      <c r="C110" s="949"/>
      <c r="D110" s="949"/>
      <c r="E110" s="263"/>
      <c r="F110" s="263"/>
      <c r="G110" s="247">
        <f t="shared" si="15"/>
        <v>0</v>
      </c>
      <c r="H110" s="263"/>
      <c r="I110" s="251">
        <f t="shared" si="16"/>
        <v>0</v>
      </c>
      <c r="J110" s="265"/>
      <c r="K110" s="255">
        <f t="shared" si="17"/>
        <v>0</v>
      </c>
      <c r="L110" s="272">
        <f t="shared" si="13"/>
        <v>0</v>
      </c>
      <c r="M110" s="259">
        <f t="shared" si="14"/>
        <v>0</v>
      </c>
    </row>
    <row r="111" spans="1:13" s="58" customFormat="1" ht="18.75" customHeight="1">
      <c r="A111" s="208"/>
      <c r="B111" s="949"/>
      <c r="C111" s="949"/>
      <c r="D111" s="949"/>
      <c r="E111" s="263"/>
      <c r="F111" s="263"/>
      <c r="G111" s="247">
        <f t="shared" si="15"/>
        <v>0</v>
      </c>
      <c r="H111" s="263"/>
      <c r="I111" s="251">
        <f t="shared" si="16"/>
        <v>0</v>
      </c>
      <c r="J111" s="265"/>
      <c r="K111" s="255">
        <f t="shared" si="17"/>
        <v>0</v>
      </c>
      <c r="L111" s="272">
        <f t="shared" si="13"/>
        <v>0</v>
      </c>
      <c r="M111" s="259">
        <f t="shared" si="14"/>
        <v>0</v>
      </c>
    </row>
    <row r="112" spans="1:13" s="58" customFormat="1" ht="18.75" customHeight="1">
      <c r="A112" s="208"/>
      <c r="B112" s="949"/>
      <c r="C112" s="949"/>
      <c r="D112" s="949"/>
      <c r="E112" s="263"/>
      <c r="F112" s="263"/>
      <c r="G112" s="247">
        <f t="shared" si="15"/>
        <v>0</v>
      </c>
      <c r="H112" s="263"/>
      <c r="I112" s="251">
        <f t="shared" si="16"/>
        <v>0</v>
      </c>
      <c r="J112" s="265"/>
      <c r="K112" s="255">
        <f t="shared" si="17"/>
        <v>0</v>
      </c>
      <c r="L112" s="272">
        <f t="shared" si="13"/>
        <v>0</v>
      </c>
      <c r="M112" s="259">
        <f t="shared" si="14"/>
        <v>0</v>
      </c>
    </row>
    <row r="113" spans="1:13" s="58" customFormat="1" ht="18.75" customHeight="1">
      <c r="A113" s="208"/>
      <c r="B113" s="949"/>
      <c r="C113" s="949"/>
      <c r="D113" s="949"/>
      <c r="E113" s="263"/>
      <c r="F113" s="263"/>
      <c r="G113" s="247">
        <f t="shared" si="15"/>
        <v>0</v>
      </c>
      <c r="H113" s="263"/>
      <c r="I113" s="251">
        <f t="shared" si="16"/>
        <v>0</v>
      </c>
      <c r="J113" s="265"/>
      <c r="K113" s="255">
        <f t="shared" si="17"/>
        <v>0</v>
      </c>
      <c r="L113" s="272">
        <f t="shared" si="13"/>
        <v>0</v>
      </c>
      <c r="M113" s="259">
        <f t="shared" si="14"/>
        <v>0</v>
      </c>
    </row>
    <row r="114" spans="1:13" s="58" customFormat="1" ht="18.75" customHeight="1">
      <c r="A114" s="208"/>
      <c r="B114" s="949"/>
      <c r="C114" s="949"/>
      <c r="D114" s="949"/>
      <c r="E114" s="263"/>
      <c r="F114" s="263"/>
      <c r="G114" s="247">
        <f t="shared" si="15"/>
        <v>0</v>
      </c>
      <c r="H114" s="263"/>
      <c r="I114" s="251">
        <f t="shared" si="16"/>
        <v>0</v>
      </c>
      <c r="J114" s="265"/>
      <c r="K114" s="255">
        <f t="shared" si="17"/>
        <v>0</v>
      </c>
      <c r="L114" s="272">
        <f t="shared" si="13"/>
        <v>0</v>
      </c>
      <c r="M114" s="259">
        <f t="shared" si="14"/>
        <v>0</v>
      </c>
    </row>
    <row r="115" spans="1:13" s="58" customFormat="1" ht="18.75" customHeight="1">
      <c r="A115" s="208"/>
      <c r="B115" s="949"/>
      <c r="C115" s="949"/>
      <c r="D115" s="949"/>
      <c r="E115" s="263"/>
      <c r="F115" s="263"/>
      <c r="G115" s="247">
        <f t="shared" si="15"/>
        <v>0</v>
      </c>
      <c r="H115" s="263"/>
      <c r="I115" s="251">
        <f t="shared" si="16"/>
        <v>0</v>
      </c>
      <c r="J115" s="265"/>
      <c r="K115" s="255">
        <f t="shared" si="17"/>
        <v>0</v>
      </c>
      <c r="L115" s="272">
        <f t="shared" si="13"/>
        <v>0</v>
      </c>
      <c r="M115" s="259">
        <f t="shared" si="14"/>
        <v>0</v>
      </c>
    </row>
    <row r="116" spans="1:13" s="58" customFormat="1" ht="18.75" customHeight="1">
      <c r="A116" s="208"/>
      <c r="B116" s="949"/>
      <c r="C116" s="949"/>
      <c r="D116" s="949"/>
      <c r="E116" s="263"/>
      <c r="F116" s="263"/>
      <c r="G116" s="247">
        <f t="shared" si="15"/>
        <v>0</v>
      </c>
      <c r="H116" s="263"/>
      <c r="I116" s="251">
        <f t="shared" si="16"/>
        <v>0</v>
      </c>
      <c r="J116" s="265"/>
      <c r="K116" s="255">
        <f t="shared" si="17"/>
        <v>0</v>
      </c>
      <c r="L116" s="272">
        <f t="shared" si="13"/>
        <v>0</v>
      </c>
      <c r="M116" s="259">
        <f t="shared" si="14"/>
        <v>0</v>
      </c>
    </row>
    <row r="117" spans="1:13" s="58" customFormat="1" ht="18.75" customHeight="1" thickBot="1">
      <c r="A117" s="209"/>
      <c r="B117" s="969"/>
      <c r="C117" s="969"/>
      <c r="D117" s="969"/>
      <c r="E117" s="264"/>
      <c r="F117" s="264"/>
      <c r="G117" s="248">
        <f t="shared" si="15"/>
        <v>0</v>
      </c>
      <c r="H117" s="263"/>
      <c r="I117" s="252">
        <f t="shared" si="16"/>
        <v>0</v>
      </c>
      <c r="J117" s="266"/>
      <c r="K117" s="256">
        <f t="shared" si="17"/>
        <v>0</v>
      </c>
      <c r="L117" s="273">
        <f t="shared" si="13"/>
        <v>0</v>
      </c>
      <c r="M117" s="260">
        <f t="shared" si="14"/>
        <v>0</v>
      </c>
    </row>
    <row r="118" spans="1:13" s="56" customFormat="1" ht="18.75" customHeight="1" thickTop="1" thickBot="1">
      <c r="A118" s="210"/>
      <c r="B118" s="976" t="s">
        <v>61</v>
      </c>
      <c r="C118" s="977"/>
      <c r="D118" s="978"/>
      <c r="E118" s="176"/>
      <c r="F118" s="176"/>
      <c r="G118" s="279">
        <f>SUM(G92:G117)</f>
        <v>0</v>
      </c>
      <c r="H118" s="59"/>
      <c r="I118" s="280">
        <f>SUM(I92:I117)</f>
        <v>0</v>
      </c>
      <c r="J118" s="174"/>
      <c r="K118" s="257">
        <f>SUM(K92:K117)</f>
        <v>0</v>
      </c>
      <c r="L118" s="177"/>
      <c r="M118" s="281">
        <f>SUM(M92:M117)</f>
        <v>0</v>
      </c>
    </row>
    <row r="119" spans="1:13" s="57" customFormat="1" ht="18" customHeight="1" thickTop="1">
      <c r="A119" s="182" t="s">
        <v>63</v>
      </c>
      <c r="B119" s="179"/>
      <c r="C119" s="179"/>
      <c r="D119" s="179"/>
      <c r="E119" s="180"/>
      <c r="F119" s="180"/>
      <c r="G119" s="63"/>
      <c r="H119" s="180"/>
      <c r="I119" s="63"/>
      <c r="J119" s="181"/>
      <c r="K119" s="64"/>
      <c r="L119" s="180"/>
      <c r="M119" s="63"/>
    </row>
    <row r="120" spans="1:13" s="57" customFormat="1" ht="18" customHeight="1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</row>
  </sheetData>
  <sheetProtection algorithmName="SHA-512" hashValue="efU6SQa2SKeFU4n1bznAfd8No4yzNxv93ToUXHMK4OX/jcVAqJG6k5DxkVDtMnisOL05GohpP60dD1OHa4CVng==" saltValue="7dI9Fo7QGbCl0HrzCcwCIQ==" spinCount="100000" sheet="1" objects="1" scenarios="1"/>
  <mergeCells count="130">
    <mergeCell ref="B117:D117"/>
    <mergeCell ref="B118:D118"/>
    <mergeCell ref="B112:D112"/>
    <mergeCell ref="B113:D113"/>
    <mergeCell ref="B114:D114"/>
    <mergeCell ref="B115:D115"/>
    <mergeCell ref="B116:D116"/>
    <mergeCell ref="B107:D107"/>
    <mergeCell ref="B108:D108"/>
    <mergeCell ref="B109:D109"/>
    <mergeCell ref="B110:D110"/>
    <mergeCell ref="B111:D111"/>
    <mergeCell ref="B102:D102"/>
    <mergeCell ref="B103:D103"/>
    <mergeCell ref="B104:D104"/>
    <mergeCell ref="B105:D105"/>
    <mergeCell ref="B106:D106"/>
    <mergeCell ref="B97:D97"/>
    <mergeCell ref="B98:D98"/>
    <mergeCell ref="B99:D99"/>
    <mergeCell ref="B100:D100"/>
    <mergeCell ref="B101:D101"/>
    <mergeCell ref="B92:D92"/>
    <mergeCell ref="B93:D93"/>
    <mergeCell ref="B94:D94"/>
    <mergeCell ref="B95:D95"/>
    <mergeCell ref="B96:D96"/>
    <mergeCell ref="A88:B88"/>
    <mergeCell ref="D88:G88"/>
    <mergeCell ref="J88:M88"/>
    <mergeCell ref="A90:A91"/>
    <mergeCell ref="B90:D91"/>
    <mergeCell ref="E90:G90"/>
    <mergeCell ref="H90:I90"/>
    <mergeCell ref="J90:K90"/>
    <mergeCell ref="L90:M90"/>
    <mergeCell ref="L84:M84"/>
    <mergeCell ref="A86:B86"/>
    <mergeCell ref="J86:M86"/>
    <mergeCell ref="A87:B87"/>
    <mergeCell ref="D87:G87"/>
    <mergeCell ref="J87:M87"/>
    <mergeCell ref="B76:D76"/>
    <mergeCell ref="B77:D77"/>
    <mergeCell ref="B78:D78"/>
    <mergeCell ref="A81:M81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L50:M50"/>
    <mergeCell ref="B52:D52"/>
    <mergeCell ref="B53:D53"/>
    <mergeCell ref="B54:D54"/>
    <mergeCell ref="B55:D55"/>
    <mergeCell ref="A50:A51"/>
    <mergeCell ref="B50:D51"/>
    <mergeCell ref="E50:G50"/>
    <mergeCell ref="H50:I50"/>
    <mergeCell ref="J50:K50"/>
    <mergeCell ref="A41:M41"/>
    <mergeCell ref="L44:M44"/>
    <mergeCell ref="A46:B46"/>
    <mergeCell ref="J46:M46"/>
    <mergeCell ref="A47:B47"/>
    <mergeCell ref="D47:G47"/>
    <mergeCell ref="J47:M47"/>
    <mergeCell ref="B35:D35"/>
    <mergeCell ref="B36:D36"/>
    <mergeCell ref="B37:D37"/>
    <mergeCell ref="B39:D39"/>
    <mergeCell ref="B38:D38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2:D22"/>
    <mergeCell ref="B23:D23"/>
    <mergeCell ref="B24:D24"/>
    <mergeCell ref="B15:D15"/>
    <mergeCell ref="B16:D16"/>
    <mergeCell ref="B17:D17"/>
    <mergeCell ref="B18:D18"/>
    <mergeCell ref="B19:D19"/>
    <mergeCell ref="B30:D30"/>
    <mergeCell ref="B12:D12"/>
    <mergeCell ref="A8:B8"/>
    <mergeCell ref="D8:G8"/>
    <mergeCell ref="B13:D13"/>
    <mergeCell ref="B14:D14"/>
    <mergeCell ref="A48:B48"/>
    <mergeCell ref="D48:G48"/>
    <mergeCell ref="J48:M48"/>
    <mergeCell ref="A1:M1"/>
    <mergeCell ref="E10:G10"/>
    <mergeCell ref="H10:I10"/>
    <mergeCell ref="J10:K10"/>
    <mergeCell ref="L10:M10"/>
    <mergeCell ref="J6:M6"/>
    <mergeCell ref="J7:M7"/>
    <mergeCell ref="J8:M8"/>
    <mergeCell ref="L4:M4"/>
    <mergeCell ref="D7:G7"/>
    <mergeCell ref="A10:A11"/>
    <mergeCell ref="A6:B6"/>
    <mergeCell ref="A7:B7"/>
    <mergeCell ref="B10:D11"/>
    <mergeCell ref="B20:D20"/>
    <mergeCell ref="B21:D21"/>
  </mergeCells>
  <phoneticPr fontId="2"/>
  <conditionalFormatting sqref="F12:F37">
    <cfRule type="expression" dxfId="5" priority="6">
      <formula>MOD($F12,1)=0</formula>
    </cfRule>
  </conditionalFormatting>
  <conditionalFormatting sqref="F52:F77">
    <cfRule type="expression" dxfId="4" priority="4">
      <formula>MOD($F52,1)=0</formula>
    </cfRule>
  </conditionalFormatting>
  <conditionalFormatting sqref="F92:F117">
    <cfRule type="expression" dxfId="3" priority="1">
      <formula>MOD($F92,1)=0</formula>
    </cfRule>
  </conditionalFormatting>
  <pageMargins left="0.70866141732283472" right="0.19685039370078741" top="0.74803149606299213" bottom="7.874015748031496E-2" header="0" footer="0"/>
  <pageSetup paperSize="9" orientation="portrait" r:id="rId1"/>
  <rowBreaks count="2" manualBreakCount="2">
    <brk id="40" max="12" man="1"/>
    <brk id="80" max="1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20"/>
  <sheetViews>
    <sheetView showZeros="0" view="pageBreakPreview" zoomScale="140" zoomScaleNormal="100" zoomScaleSheetLayoutView="140" workbookViewId="0">
      <selection activeCell="P12" sqref="P12"/>
    </sheetView>
  </sheetViews>
  <sheetFormatPr defaultColWidth="9" defaultRowHeight="18.75"/>
  <cols>
    <col min="1" max="2" width="4" style="6" customWidth="1"/>
    <col min="3" max="3" width="1" style="6" customWidth="1"/>
    <col min="4" max="4" width="14.375" style="6" customWidth="1"/>
    <col min="5" max="6" width="5" style="6" customWidth="1"/>
    <col min="7" max="7" width="8" style="6" customWidth="1"/>
    <col min="8" max="8" width="5" style="6" customWidth="1"/>
    <col min="9" max="9" width="8" style="6" customWidth="1"/>
    <col min="10" max="10" width="5" style="6" customWidth="1"/>
    <col min="11" max="11" width="8" style="6" customWidth="1"/>
    <col min="12" max="12" width="6" style="6" customWidth="1"/>
    <col min="13" max="13" width="10.125" style="6" customWidth="1"/>
    <col min="14" max="16384" width="9" style="6"/>
  </cols>
  <sheetData>
    <row r="1" spans="1:15" s="56" customFormat="1" ht="18" customHeight="1">
      <c r="A1" s="954" t="s">
        <v>49</v>
      </c>
      <c r="B1" s="954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</row>
    <row r="2" spans="1:15" s="56" customFormat="1" ht="18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23" t="s">
        <v>121</v>
      </c>
    </row>
    <row r="3" spans="1:15" s="56" customFormat="1" ht="6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5" s="57" customFormat="1" ht="18" customHeight="1">
      <c r="A4" s="163"/>
      <c r="B4" s="163"/>
      <c r="C4" s="163"/>
      <c r="D4" s="163"/>
      <c r="E4" s="163"/>
      <c r="F4" s="163"/>
      <c r="G4" s="163"/>
      <c r="H4" s="163"/>
      <c r="I4" s="163"/>
      <c r="J4" s="164"/>
      <c r="K4" s="164"/>
      <c r="L4" s="838" t="str">
        <f>IF('内訳(控)・入力用(外注用)'!$L$4:$M$4="","",'内訳(控)・入力用(外注用)'!$L$4:$M$4)</f>
        <v/>
      </c>
      <c r="M4" s="838"/>
    </row>
    <row r="5" spans="1:15" s="57" customFormat="1" ht="18" customHeight="1">
      <c r="A5" s="183"/>
      <c r="B5" s="183"/>
      <c r="C5" s="183"/>
      <c r="D5" s="183"/>
      <c r="E5" s="183"/>
      <c r="F5" s="183"/>
      <c r="G5" s="183"/>
      <c r="H5" s="183"/>
      <c r="I5" s="183"/>
      <c r="J5" s="184"/>
      <c r="K5" s="184"/>
      <c r="L5" s="185"/>
      <c r="M5" s="185"/>
    </row>
    <row r="6" spans="1:15" s="57" customFormat="1" ht="18" customHeight="1">
      <c r="A6" s="979" t="s">
        <v>50</v>
      </c>
      <c r="B6" s="979"/>
      <c r="C6" s="186"/>
      <c r="D6" s="207">
        <f>請求書!F16</f>
        <v>0</v>
      </c>
      <c r="E6" s="207"/>
      <c r="F6" s="217"/>
      <c r="G6" s="217"/>
      <c r="H6" s="217"/>
      <c r="I6" s="23" t="s">
        <v>99</v>
      </c>
      <c r="J6" s="980">
        <f>請求書!M7</f>
        <v>0</v>
      </c>
      <c r="K6" s="980"/>
      <c r="L6" s="980"/>
      <c r="M6" s="980"/>
    </row>
    <row r="7" spans="1:15" s="57" customFormat="1" ht="18" customHeight="1">
      <c r="A7" s="981"/>
      <c r="B7" s="981"/>
      <c r="C7" s="27"/>
      <c r="D7" s="982"/>
      <c r="E7" s="982"/>
      <c r="F7" s="982"/>
      <c r="G7" s="982"/>
      <c r="H7" s="217"/>
      <c r="I7" s="217"/>
      <c r="J7" s="983">
        <f>請求書!M8</f>
        <v>0</v>
      </c>
      <c r="K7" s="983"/>
      <c r="L7" s="983"/>
      <c r="M7" s="983"/>
    </row>
    <row r="8" spans="1:15" s="57" customFormat="1" ht="18" customHeight="1">
      <c r="A8" s="979" t="s">
        <v>51</v>
      </c>
      <c r="B8" s="979"/>
      <c r="C8" s="186"/>
      <c r="D8" s="987">
        <f>請求書!N16</f>
        <v>0</v>
      </c>
      <c r="E8" s="988"/>
      <c r="F8" s="988"/>
      <c r="G8" s="988"/>
      <c r="H8" s="217"/>
      <c r="I8" s="217"/>
      <c r="J8" s="989">
        <f>請求書!M9</f>
        <v>0</v>
      </c>
      <c r="K8" s="989"/>
      <c r="L8" s="989"/>
      <c r="M8" s="989"/>
    </row>
    <row r="9" spans="1:15" s="57" customFormat="1" ht="18" customHeight="1" thickBo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</row>
    <row r="10" spans="1:15" s="57" customFormat="1" ht="18.75" customHeight="1" thickTop="1">
      <c r="A10" s="425" t="s">
        <v>52</v>
      </c>
      <c r="B10" s="411" t="s">
        <v>53</v>
      </c>
      <c r="C10" s="411"/>
      <c r="D10" s="411"/>
      <c r="E10" s="411" t="s">
        <v>54</v>
      </c>
      <c r="F10" s="411"/>
      <c r="G10" s="411"/>
      <c r="H10" s="411" t="s">
        <v>55</v>
      </c>
      <c r="I10" s="417"/>
      <c r="J10" s="991" t="s">
        <v>56</v>
      </c>
      <c r="K10" s="992"/>
      <c r="L10" s="410" t="s">
        <v>57</v>
      </c>
      <c r="M10" s="412"/>
    </row>
    <row r="11" spans="1:15" s="57" customFormat="1" ht="18.75" customHeight="1">
      <c r="A11" s="990"/>
      <c r="B11" s="327"/>
      <c r="C11" s="327"/>
      <c r="D11" s="327"/>
      <c r="E11" s="187" t="s">
        <v>58</v>
      </c>
      <c r="F11" s="187" t="s">
        <v>59</v>
      </c>
      <c r="G11" s="187" t="s">
        <v>60</v>
      </c>
      <c r="H11" s="187" t="s">
        <v>58</v>
      </c>
      <c r="I11" s="114" t="s">
        <v>60</v>
      </c>
      <c r="J11" s="188" t="s">
        <v>58</v>
      </c>
      <c r="K11" s="189" t="s">
        <v>60</v>
      </c>
      <c r="L11" s="96" t="s">
        <v>58</v>
      </c>
      <c r="M11" s="190" t="s">
        <v>60</v>
      </c>
    </row>
    <row r="12" spans="1:15" s="58" customFormat="1" ht="18.75" customHeight="1">
      <c r="A12" s="215" t="str">
        <f>IF('内訳(控)・入力用(外注用)'!$A$12="","",'内訳(控)・入力用(外注用)'!$A$12)</f>
        <v/>
      </c>
      <c r="B12" s="984" t="str">
        <f>IF('内訳(控)・入力用(外注用)'!$B$12:$D$12="","",'内訳(控)・入力用(外注用)'!$B$12:$D$12)</f>
        <v/>
      </c>
      <c r="C12" s="985"/>
      <c r="D12" s="986"/>
      <c r="E12" s="282" t="str">
        <f>IF('内訳(控)・入力用(外注用)'!$E$12="","",'内訳(控)・入力用(外注用)'!$E$12)</f>
        <v/>
      </c>
      <c r="F12" s="282" t="str">
        <f>IF('内訳(控)・入力用(外注用)'!$F$12="","",'内訳(控)・入力用(外注用)'!$F$12)</f>
        <v/>
      </c>
      <c r="G12" s="277">
        <f>IF('内訳(控)・入力用(外注用)'!$G$12="","",'内訳(控)・入力用(外注用)'!$G$12)</f>
        <v>0</v>
      </c>
      <c r="H12" s="282" t="str">
        <f>IF('内訳(控)・入力用(外注用)'!$H$12="","",'内訳(控)・入力用(外注用)'!$H$12)</f>
        <v/>
      </c>
      <c r="I12" s="298">
        <f>IF('内訳(控)・入力用(外注用)'!$I$12="","",'内訳(控)・入力用(外注用)'!$I$12)</f>
        <v>0</v>
      </c>
      <c r="J12" s="288" t="str">
        <f>IF('内訳(控)・入力用(外注用)'!$J$12="","",'内訳(控)・入力用(外注用)'!$J$12)</f>
        <v/>
      </c>
      <c r="K12" s="302">
        <f>IF('内訳(控)・入力用(外注用)'!$K$12="","",'内訳(控)・入力用(外注用)'!$K$12)</f>
        <v>0</v>
      </c>
      <c r="L12" s="292">
        <f>IF('内訳(控)・入力用(外注用)'!$L$12="","",'内訳(控)・入力用(外注用)'!$L$12)</f>
        <v>0</v>
      </c>
      <c r="M12" s="306">
        <f>IF('内訳(控)・入力用(外注用)'!$M$12="","",'内訳(控)・入力用(外注用)'!$M$12)</f>
        <v>0</v>
      </c>
    </row>
    <row r="13" spans="1:15" s="58" customFormat="1" ht="18.75" customHeight="1">
      <c r="A13" s="215" t="str">
        <f>IF('内訳(控)・入力用(外注用)'!$A$13="","",'内訳(控)・入力用(外注用)'!$A$13)</f>
        <v/>
      </c>
      <c r="B13" s="984" t="str">
        <f>IF('内訳(控)・入力用(外注用)'!$B$13:$D$13="","",'内訳(控)・入力用(外注用)'!$B$13:$D$13)</f>
        <v/>
      </c>
      <c r="C13" s="985"/>
      <c r="D13" s="986"/>
      <c r="E13" s="282" t="str">
        <f>IF('内訳(控)・入力用(外注用)'!$E$13="","",'内訳(控)・入力用(外注用)'!$E$13)</f>
        <v/>
      </c>
      <c r="F13" s="282" t="str">
        <f>IF('内訳(控)・入力用(外注用)'!$F$13="","",'内訳(控)・入力用(外注用)'!$F$13)</f>
        <v/>
      </c>
      <c r="G13" s="277">
        <f>IF('内訳(控)・入力用(外注用)'!$G$13="","",'内訳(控)・入力用(外注用)'!$G$13)</f>
        <v>0</v>
      </c>
      <c r="H13" s="282" t="str">
        <f>IF('内訳(控)・入力用(外注用)'!$H$13="","",'内訳(控)・入力用(外注用)'!$H$13)</f>
        <v/>
      </c>
      <c r="I13" s="298">
        <f>IF('内訳(控)・入力用(外注用)'!$I$13="","",'内訳(控)・入力用(外注用)'!$I$13)</f>
        <v>0</v>
      </c>
      <c r="J13" s="288" t="str">
        <f>IF('内訳(控)・入力用(外注用)'!$J$13="","",'内訳(控)・入力用(外注用)'!$J$13)</f>
        <v/>
      </c>
      <c r="K13" s="302">
        <f>IF('内訳(控)・入力用(外注用)'!$K$13="","",'内訳(控)・入力用(外注用)'!$K$13)</f>
        <v>0</v>
      </c>
      <c r="L13" s="292">
        <f>IF('内訳(控)・入力用(外注用)'!$L$13="","",'内訳(控)・入力用(外注用)'!$L$13)</f>
        <v>0</v>
      </c>
      <c r="M13" s="306">
        <f>IF('内訳(控)・入力用(外注用)'!$M$13="","",'内訳(控)・入力用(外注用)'!$M$13)</f>
        <v>0</v>
      </c>
    </row>
    <row r="14" spans="1:15" s="58" customFormat="1" ht="18.75" customHeight="1">
      <c r="A14" s="215" t="str">
        <f>IF('内訳(控)・入力用(外注用)'!$A$14="","",'内訳(控)・入力用(外注用)'!$A$14)</f>
        <v/>
      </c>
      <c r="B14" s="984" t="str">
        <f>IF('内訳(控)・入力用(外注用)'!$B$14:$D$14="","",'内訳(控)・入力用(外注用)'!$B$14:$D$14)</f>
        <v/>
      </c>
      <c r="C14" s="985"/>
      <c r="D14" s="986"/>
      <c r="E14" s="282" t="str">
        <f>IF('内訳(控)・入力用(外注用)'!$E$14="","",'内訳(控)・入力用(外注用)'!$E$14)</f>
        <v/>
      </c>
      <c r="F14" s="282" t="str">
        <f>IF('内訳(控)・入力用(外注用)'!$F$14="","",'内訳(控)・入力用(外注用)'!$F$14)</f>
        <v/>
      </c>
      <c r="G14" s="277">
        <f>IF('内訳(控)・入力用(外注用)'!$G$14="","",'内訳(控)・入力用(外注用)'!$G$14)</f>
        <v>0</v>
      </c>
      <c r="H14" s="282" t="str">
        <f>IF('内訳(控)・入力用(外注用)'!$H$14="","",'内訳(控)・入力用(外注用)'!$H$14)</f>
        <v/>
      </c>
      <c r="I14" s="298">
        <f>IF('内訳(控)・入力用(外注用)'!$I$14="","",'内訳(控)・入力用(外注用)'!$I$14)</f>
        <v>0</v>
      </c>
      <c r="J14" s="288" t="str">
        <f>IF('内訳(控)・入力用(外注用)'!$J$14="","",'内訳(控)・入力用(外注用)'!$J$14)</f>
        <v/>
      </c>
      <c r="K14" s="302">
        <f>IF('内訳(控)・入力用(外注用)'!$K$14="","",'内訳(控)・入力用(外注用)'!$K$14)</f>
        <v>0</v>
      </c>
      <c r="L14" s="292">
        <f>IF('内訳(控)・入力用(外注用)'!$L$14="","",'内訳(控)・入力用(外注用)'!$L$14)</f>
        <v>0</v>
      </c>
      <c r="M14" s="306">
        <f>IF('内訳(控)・入力用(外注用)'!$M$14="","",'内訳(控)・入力用(外注用)'!$M$14)</f>
        <v>0</v>
      </c>
    </row>
    <row r="15" spans="1:15" s="58" customFormat="1" ht="18.75" customHeight="1">
      <c r="A15" s="215" t="str">
        <f>IF('内訳(控)・入力用(外注用)'!$A$15="","",'内訳(控)・入力用(外注用)'!$A$15)</f>
        <v/>
      </c>
      <c r="B15" s="984" t="str">
        <f>IF('内訳(控)・入力用(外注用)'!$B$15:$D$15="","",'内訳(控)・入力用(外注用)'!$B$15:$D$15)</f>
        <v/>
      </c>
      <c r="C15" s="985"/>
      <c r="D15" s="986"/>
      <c r="E15" s="282" t="str">
        <f>IF('内訳(控)・入力用(外注用)'!$E$15="","",'内訳(控)・入力用(外注用)'!$E$15)</f>
        <v/>
      </c>
      <c r="F15" s="282" t="str">
        <f>IF('内訳(控)・入力用(外注用)'!$F$15="","",'内訳(控)・入力用(外注用)'!$F$15)</f>
        <v/>
      </c>
      <c r="G15" s="277">
        <f>IF('内訳(控)・入力用(外注用)'!$G$15="","",'内訳(控)・入力用(外注用)'!$G$15)</f>
        <v>0</v>
      </c>
      <c r="H15" s="282" t="str">
        <f>IF('内訳(控)・入力用(外注用)'!$H$15="","",'内訳(控)・入力用(外注用)'!$H$15)</f>
        <v/>
      </c>
      <c r="I15" s="298">
        <f>IF('内訳(控)・入力用(外注用)'!$I$15="","",'内訳(控)・入力用(外注用)'!$I$15)</f>
        <v>0</v>
      </c>
      <c r="J15" s="288" t="str">
        <f>IF('内訳(控)・入力用(外注用)'!$J$15="","",'内訳(控)・入力用(外注用)'!$J$15)</f>
        <v/>
      </c>
      <c r="K15" s="302">
        <f>IF('内訳(控)・入力用(外注用)'!$K$15="","",'内訳(控)・入力用(外注用)'!$K$15)</f>
        <v>0</v>
      </c>
      <c r="L15" s="292">
        <f>IF('内訳(控)・入力用(外注用)'!$L$15="","",'内訳(控)・入力用(外注用)'!$L$15)</f>
        <v>0</v>
      </c>
      <c r="M15" s="306">
        <f>IF('内訳(控)・入力用(外注用)'!$M$15="","",'内訳(控)・入力用(外注用)'!$M$15)</f>
        <v>0</v>
      </c>
      <c r="O15" s="204"/>
    </row>
    <row r="16" spans="1:15" s="58" customFormat="1" ht="18.75" customHeight="1">
      <c r="A16" s="215" t="str">
        <f>IF('内訳(控)・入力用(外注用)'!$A$16="","",'内訳(控)・入力用(外注用)'!$A$16)</f>
        <v/>
      </c>
      <c r="B16" s="984" t="str">
        <f>IF('内訳(控)・入力用(外注用)'!$B$16:$D$16="","",'内訳(控)・入力用(外注用)'!$B$16:$D$16)</f>
        <v/>
      </c>
      <c r="C16" s="985"/>
      <c r="D16" s="986"/>
      <c r="E16" s="282" t="str">
        <f>IF('内訳(控)・入力用(外注用)'!$E$16="","",'内訳(控)・入力用(外注用)'!$E$16)</f>
        <v/>
      </c>
      <c r="F16" s="282" t="str">
        <f>IF('内訳(控)・入力用(外注用)'!$F$16="","",'内訳(控)・入力用(外注用)'!$F$16)</f>
        <v/>
      </c>
      <c r="G16" s="277">
        <f>IF('内訳(控)・入力用(外注用)'!$G$16="","",'内訳(控)・入力用(外注用)'!$G$16)</f>
        <v>0</v>
      </c>
      <c r="H16" s="282" t="str">
        <f>IF('内訳(控)・入力用(外注用)'!$H$16="","",'内訳(控)・入力用(外注用)'!$H$16)</f>
        <v/>
      </c>
      <c r="I16" s="298">
        <f>IF('内訳(控)・入力用(外注用)'!$I$16="","",'内訳(控)・入力用(外注用)'!$I$16)</f>
        <v>0</v>
      </c>
      <c r="J16" s="288" t="str">
        <f>IF('内訳(控)・入力用(外注用)'!$J$16="","",'内訳(控)・入力用(外注用)'!$J$16)</f>
        <v/>
      </c>
      <c r="K16" s="302">
        <f>IF('内訳(控)・入力用(外注用)'!$K$16="","",'内訳(控)・入力用(外注用)'!$K$16)</f>
        <v>0</v>
      </c>
      <c r="L16" s="292">
        <f>IF('内訳(控)・入力用(外注用)'!$L$16="","",'内訳(控)・入力用(外注用)'!$L$16)</f>
        <v>0</v>
      </c>
      <c r="M16" s="306">
        <f>IF('内訳(控)・入力用(外注用)'!$M$16="","",'内訳(控)・入力用(外注用)'!$M$16)</f>
        <v>0</v>
      </c>
    </row>
    <row r="17" spans="1:15" s="58" customFormat="1" ht="18.75" customHeight="1">
      <c r="A17" s="215" t="str">
        <f>IF('内訳(控)・入力用(外注用)'!$A$17="","",'内訳(控)・入力用(外注用)'!$A$17)</f>
        <v/>
      </c>
      <c r="B17" s="984" t="str">
        <f>IF('内訳(控)・入力用(外注用)'!$B$17:$D$17="","",'内訳(控)・入力用(外注用)'!$B$17:$D$17)</f>
        <v/>
      </c>
      <c r="C17" s="985"/>
      <c r="D17" s="986"/>
      <c r="E17" s="282" t="str">
        <f>IF('内訳(控)・入力用(外注用)'!$E$17="","",'内訳(控)・入力用(外注用)'!$E$17)</f>
        <v/>
      </c>
      <c r="F17" s="282" t="str">
        <f>IF('内訳(控)・入力用(外注用)'!$F$17="","",'内訳(控)・入力用(外注用)'!$F$17)</f>
        <v/>
      </c>
      <c r="G17" s="277">
        <f>IF('内訳(控)・入力用(外注用)'!$G$17="","",'内訳(控)・入力用(外注用)'!$G$17)</f>
        <v>0</v>
      </c>
      <c r="H17" s="282" t="str">
        <f>IF('内訳(控)・入力用(外注用)'!$H$17="","",'内訳(控)・入力用(外注用)'!$H$17)</f>
        <v/>
      </c>
      <c r="I17" s="298">
        <f>IF('内訳(控)・入力用(外注用)'!$I$17="","",'内訳(控)・入力用(外注用)'!$I$17)</f>
        <v>0</v>
      </c>
      <c r="J17" s="288" t="str">
        <f>IF('内訳(控)・入力用(外注用)'!$J$17="","",'内訳(控)・入力用(外注用)'!$J$17)</f>
        <v/>
      </c>
      <c r="K17" s="302">
        <f>IF('内訳(控)・入力用(外注用)'!$K$17="","",'内訳(控)・入力用(外注用)'!$K$17)</f>
        <v>0</v>
      </c>
      <c r="L17" s="292">
        <f>IF('内訳(控)・入力用(外注用)'!$L$17="","",'内訳(控)・入力用(外注用)'!$L$17)</f>
        <v>0</v>
      </c>
      <c r="M17" s="306">
        <f>IF('内訳(控)・入力用(外注用)'!$M$17="","",'内訳(控)・入力用(外注用)'!$M$17)</f>
        <v>0</v>
      </c>
      <c r="O17" s="204"/>
    </row>
    <row r="18" spans="1:15" s="58" customFormat="1" ht="18.75" customHeight="1">
      <c r="A18" s="215" t="str">
        <f>IF('内訳(控)・入力用(外注用)'!$A$18="","",'内訳(控)・入力用(外注用)'!$A$18)</f>
        <v/>
      </c>
      <c r="B18" s="984" t="str">
        <f>IF('内訳(控)・入力用(外注用)'!$B$18:$D$18="","",'内訳(控)・入力用(外注用)'!$B$18:$D$18)</f>
        <v/>
      </c>
      <c r="C18" s="985"/>
      <c r="D18" s="986"/>
      <c r="E18" s="282" t="str">
        <f>IF('内訳(控)・入力用(外注用)'!$E$18="","",'内訳(控)・入力用(外注用)'!$E$18)</f>
        <v/>
      </c>
      <c r="F18" s="282" t="str">
        <f>IF('内訳(控)・入力用(外注用)'!$F$18="","",'内訳(控)・入力用(外注用)'!$F$18)</f>
        <v/>
      </c>
      <c r="G18" s="277">
        <f>IF('内訳(控)・入力用(外注用)'!$G$18="","",'内訳(控)・入力用(外注用)'!$G$18)</f>
        <v>0</v>
      </c>
      <c r="H18" s="282" t="str">
        <f>IF('内訳(控)・入力用(外注用)'!$H$18="","",'内訳(控)・入力用(外注用)'!$H$18)</f>
        <v/>
      </c>
      <c r="I18" s="298">
        <f>IF('内訳(控)・入力用(外注用)'!$I$18="","",'内訳(控)・入力用(外注用)'!$I$18)</f>
        <v>0</v>
      </c>
      <c r="J18" s="288" t="str">
        <f>IF('内訳(控)・入力用(外注用)'!$J$18="","",'内訳(控)・入力用(外注用)'!$J$18)</f>
        <v/>
      </c>
      <c r="K18" s="302">
        <f>IF('内訳(控)・入力用(外注用)'!$K$18="","",'内訳(控)・入力用(外注用)'!$K$18)</f>
        <v>0</v>
      </c>
      <c r="L18" s="292">
        <f>IF('内訳(控)・入力用(外注用)'!$L$18="","",'内訳(控)・入力用(外注用)'!$L$18)</f>
        <v>0</v>
      </c>
      <c r="M18" s="306">
        <f>IF('内訳(控)・入力用(外注用)'!$M$18="","",'内訳(控)・入力用(外注用)'!$M$18)</f>
        <v>0</v>
      </c>
    </row>
    <row r="19" spans="1:15" s="58" customFormat="1" ht="18.75" customHeight="1">
      <c r="A19" s="215" t="str">
        <f>IF('内訳(控)・入力用(外注用)'!$A$19="","",'内訳(控)・入力用(外注用)'!$A$19)</f>
        <v/>
      </c>
      <c r="B19" s="984" t="str">
        <f>IF('内訳(控)・入力用(外注用)'!$B$19:$D$19="","",'内訳(控)・入力用(外注用)'!$B$19:$D$19)</f>
        <v/>
      </c>
      <c r="C19" s="985"/>
      <c r="D19" s="986"/>
      <c r="E19" s="282" t="str">
        <f>IF('内訳(控)・入力用(外注用)'!$E$19="","",'内訳(控)・入力用(外注用)'!$E$19)</f>
        <v/>
      </c>
      <c r="F19" s="282" t="str">
        <f>IF('内訳(控)・入力用(外注用)'!$F$19="","",'内訳(控)・入力用(外注用)'!$F$19)</f>
        <v/>
      </c>
      <c r="G19" s="277">
        <f>IF('内訳(控)・入力用(外注用)'!$G$19="","",'内訳(控)・入力用(外注用)'!$G$19)</f>
        <v>0</v>
      </c>
      <c r="H19" s="282" t="str">
        <f>IF('内訳(控)・入力用(外注用)'!$H$19="","",'内訳(控)・入力用(外注用)'!$H$19)</f>
        <v/>
      </c>
      <c r="I19" s="298">
        <f>IF('内訳(控)・入力用(外注用)'!$I$19="","",'内訳(控)・入力用(外注用)'!$I$19)</f>
        <v>0</v>
      </c>
      <c r="J19" s="288" t="str">
        <f>IF('内訳(控)・入力用(外注用)'!$J$19="","",'内訳(控)・入力用(外注用)'!$J$19)</f>
        <v/>
      </c>
      <c r="K19" s="302">
        <f>IF('内訳(控)・入力用(外注用)'!$K$19="","",'内訳(控)・入力用(外注用)'!$K$19)</f>
        <v>0</v>
      </c>
      <c r="L19" s="292">
        <f>IF('内訳(控)・入力用(外注用)'!$L$19="","",'内訳(控)・入力用(外注用)'!$L$19)</f>
        <v>0</v>
      </c>
      <c r="M19" s="306">
        <f>IF('内訳(控)・入力用(外注用)'!$M$19="","",'内訳(控)・入力用(外注用)'!$M$19)</f>
        <v>0</v>
      </c>
    </row>
    <row r="20" spans="1:15" s="58" customFormat="1" ht="18.75" customHeight="1">
      <c r="A20" s="215" t="str">
        <f>IF('内訳(控)・入力用(外注用)'!$A$20="","",'内訳(控)・入力用(外注用)'!$A$20)</f>
        <v/>
      </c>
      <c r="B20" s="984" t="str">
        <f>IF('内訳(控)・入力用(外注用)'!$B$20:$D$20="","",'内訳(控)・入力用(外注用)'!$B$20:$D$20)</f>
        <v/>
      </c>
      <c r="C20" s="985"/>
      <c r="D20" s="986"/>
      <c r="E20" s="282" t="str">
        <f>IF('内訳(控)・入力用(外注用)'!$E$20="","",'内訳(控)・入力用(外注用)'!$E$20)</f>
        <v/>
      </c>
      <c r="F20" s="282" t="str">
        <f>IF('内訳(控)・入力用(外注用)'!$F$20="","",'内訳(控)・入力用(外注用)'!$F$20)</f>
        <v/>
      </c>
      <c r="G20" s="277">
        <f>IF('内訳(控)・入力用(外注用)'!$G$20="","",'内訳(控)・入力用(外注用)'!$G$20)</f>
        <v>0</v>
      </c>
      <c r="H20" s="282" t="str">
        <f>IF('内訳(控)・入力用(外注用)'!$H$20="","",'内訳(控)・入力用(外注用)'!$H$20)</f>
        <v/>
      </c>
      <c r="I20" s="298">
        <f>IF('内訳(控)・入力用(外注用)'!$I$20="","",'内訳(控)・入力用(外注用)'!$I$20)</f>
        <v>0</v>
      </c>
      <c r="J20" s="288" t="str">
        <f>IF('内訳(控)・入力用(外注用)'!$J$20="","",'内訳(控)・入力用(外注用)'!$J$20)</f>
        <v/>
      </c>
      <c r="K20" s="302">
        <f>IF('内訳(控)・入力用(外注用)'!$K$20="","",'内訳(控)・入力用(外注用)'!$K$20)</f>
        <v>0</v>
      </c>
      <c r="L20" s="292">
        <f>IF('内訳(控)・入力用(外注用)'!$L$20="","",'内訳(控)・入力用(外注用)'!$L$20)</f>
        <v>0</v>
      </c>
      <c r="M20" s="306">
        <f>IF('内訳(控)・入力用(外注用)'!$M$20="","",'内訳(控)・入力用(外注用)'!$M$20)</f>
        <v>0</v>
      </c>
    </row>
    <row r="21" spans="1:15" s="58" customFormat="1" ht="18.75" customHeight="1">
      <c r="A21" s="215" t="str">
        <f>IF('内訳(控)・入力用(外注用)'!$A$21="","",'内訳(控)・入力用(外注用)'!$A$21)</f>
        <v/>
      </c>
      <c r="B21" s="984" t="str">
        <f>IF('内訳(控)・入力用(外注用)'!$B$21:$D$21="","",'内訳(控)・入力用(外注用)'!$B$21:$D$21)</f>
        <v/>
      </c>
      <c r="C21" s="985"/>
      <c r="D21" s="986"/>
      <c r="E21" s="282" t="str">
        <f>IF('内訳(控)・入力用(外注用)'!$E$21="","",'内訳(控)・入力用(外注用)'!$E$21)</f>
        <v/>
      </c>
      <c r="F21" s="282" t="str">
        <f>IF('内訳(控)・入力用(外注用)'!$F$21="","",'内訳(控)・入力用(外注用)'!$F$21)</f>
        <v/>
      </c>
      <c r="G21" s="277">
        <f>IF('内訳(控)・入力用(外注用)'!$G$21="","",'内訳(控)・入力用(外注用)'!$G$21)</f>
        <v>0</v>
      </c>
      <c r="H21" s="282" t="str">
        <f>IF('内訳(控)・入力用(外注用)'!$H$21="","",'内訳(控)・入力用(外注用)'!$H$21)</f>
        <v/>
      </c>
      <c r="I21" s="298">
        <f>IF('内訳(控)・入力用(外注用)'!$I$21="","",'内訳(控)・入力用(外注用)'!$I$21)</f>
        <v>0</v>
      </c>
      <c r="J21" s="288" t="str">
        <f>IF('内訳(控)・入力用(外注用)'!$J$21="","",'内訳(控)・入力用(外注用)'!$J$21)</f>
        <v/>
      </c>
      <c r="K21" s="302">
        <f>IF('内訳(控)・入力用(外注用)'!$K$21="","",'内訳(控)・入力用(外注用)'!$K$21)</f>
        <v>0</v>
      </c>
      <c r="L21" s="292">
        <f>IF('内訳(控)・入力用(外注用)'!$L$21="","",'内訳(控)・入力用(外注用)'!$L$21)</f>
        <v>0</v>
      </c>
      <c r="M21" s="306">
        <f>IF('内訳(控)・入力用(外注用)'!$M$21="","",'内訳(控)・入力用(外注用)'!$M$21)</f>
        <v>0</v>
      </c>
    </row>
    <row r="22" spans="1:15" s="58" customFormat="1" ht="18.75" customHeight="1">
      <c r="A22" s="215" t="str">
        <f>IF('内訳(控)・入力用(外注用)'!$A$22="","",'内訳(控)・入力用(外注用)'!$A$22)</f>
        <v/>
      </c>
      <c r="B22" s="984" t="str">
        <f>IF('内訳(控)・入力用(外注用)'!$B$22:$D$22="","",'内訳(控)・入力用(外注用)'!$B$22:$D$22)</f>
        <v/>
      </c>
      <c r="C22" s="985"/>
      <c r="D22" s="986"/>
      <c r="E22" s="282" t="str">
        <f>IF('内訳(控)・入力用(外注用)'!$E$22="","",'内訳(控)・入力用(外注用)'!$E$22)</f>
        <v/>
      </c>
      <c r="F22" s="282" t="str">
        <f>IF('内訳(控)・入力用(外注用)'!$F$22="","",'内訳(控)・入力用(外注用)'!$F$22)</f>
        <v/>
      </c>
      <c r="G22" s="277">
        <f>IF('内訳(控)・入力用(外注用)'!$G$22="","",'内訳(控)・入力用(外注用)'!$G$22)</f>
        <v>0</v>
      </c>
      <c r="H22" s="282" t="str">
        <f>IF('内訳(控)・入力用(外注用)'!$H$22="","",'内訳(控)・入力用(外注用)'!$H$22)</f>
        <v/>
      </c>
      <c r="I22" s="298">
        <f>IF('内訳(控)・入力用(外注用)'!$I$22="","",'内訳(控)・入力用(外注用)'!$I$22)</f>
        <v>0</v>
      </c>
      <c r="J22" s="288" t="str">
        <f>IF('内訳(控)・入力用(外注用)'!$J$22="","",'内訳(控)・入力用(外注用)'!$J$22)</f>
        <v/>
      </c>
      <c r="K22" s="302">
        <f>IF('内訳(控)・入力用(外注用)'!$K$22="","",'内訳(控)・入力用(外注用)'!$K$22)</f>
        <v>0</v>
      </c>
      <c r="L22" s="292">
        <f>IF('内訳(控)・入力用(外注用)'!$L$22="","",'内訳(控)・入力用(外注用)'!$L$22)</f>
        <v>0</v>
      </c>
      <c r="M22" s="306">
        <f>IF('内訳(控)・入力用(外注用)'!$M$22="","",'内訳(控)・入力用(外注用)'!$M$22)</f>
        <v>0</v>
      </c>
    </row>
    <row r="23" spans="1:15" s="58" customFormat="1" ht="18.75" customHeight="1">
      <c r="A23" s="215" t="str">
        <f>IF('内訳(控)・入力用(外注用)'!$A$23="","",'内訳(控)・入力用(外注用)'!$A$23)</f>
        <v/>
      </c>
      <c r="B23" s="984" t="str">
        <f>IF('内訳(控)・入力用(外注用)'!$B$23:$D$23="","",'内訳(控)・入力用(外注用)'!$B$23:$D$23)</f>
        <v/>
      </c>
      <c r="C23" s="985"/>
      <c r="D23" s="986"/>
      <c r="E23" s="282" t="str">
        <f>IF('内訳(控)・入力用(外注用)'!$E$23="","",'内訳(控)・入力用(外注用)'!$E$23)</f>
        <v/>
      </c>
      <c r="F23" s="282" t="str">
        <f>IF('内訳(控)・入力用(外注用)'!$F$23="","",'内訳(控)・入力用(外注用)'!$F$23)</f>
        <v/>
      </c>
      <c r="G23" s="277">
        <f>IF('内訳(控)・入力用(外注用)'!$G$23="","",'内訳(控)・入力用(外注用)'!$G$23)</f>
        <v>0</v>
      </c>
      <c r="H23" s="282" t="str">
        <f>IF('内訳(控)・入力用(外注用)'!$H$23="","",'内訳(控)・入力用(外注用)'!$H$23)</f>
        <v/>
      </c>
      <c r="I23" s="298">
        <f>IF('内訳(控)・入力用(外注用)'!$I$23="","",'内訳(控)・入力用(外注用)'!$I$23)</f>
        <v>0</v>
      </c>
      <c r="J23" s="288" t="str">
        <f>IF('内訳(控)・入力用(外注用)'!$J$23="","",'内訳(控)・入力用(外注用)'!$J$23)</f>
        <v/>
      </c>
      <c r="K23" s="302">
        <f>IF('内訳(控)・入力用(外注用)'!$K$23="","",'内訳(控)・入力用(外注用)'!$K$23)</f>
        <v>0</v>
      </c>
      <c r="L23" s="292">
        <f>IF('内訳(控)・入力用(外注用)'!$L$23="","",'内訳(控)・入力用(外注用)'!$L$23)</f>
        <v>0</v>
      </c>
      <c r="M23" s="306">
        <f>IF('内訳(控)・入力用(外注用)'!$M$23="","",'内訳(控)・入力用(外注用)'!$M$23)</f>
        <v>0</v>
      </c>
    </row>
    <row r="24" spans="1:15" s="58" customFormat="1" ht="18.75" customHeight="1">
      <c r="A24" s="215" t="str">
        <f>IF('内訳(控)・入力用(外注用)'!$A$24="","",'内訳(控)・入力用(外注用)'!$A$24)</f>
        <v/>
      </c>
      <c r="B24" s="984" t="str">
        <f>IF('内訳(控)・入力用(外注用)'!$B$24:$D$24="","",'内訳(控)・入力用(外注用)'!$B$24:$D$24)</f>
        <v/>
      </c>
      <c r="C24" s="985"/>
      <c r="D24" s="986"/>
      <c r="E24" s="282" t="str">
        <f>IF('内訳(控)・入力用(外注用)'!$E$24="","",'内訳(控)・入力用(外注用)'!$E$24)</f>
        <v/>
      </c>
      <c r="F24" s="282" t="str">
        <f>IF('内訳(控)・入力用(外注用)'!$F$24="","",'内訳(控)・入力用(外注用)'!$F$24)</f>
        <v/>
      </c>
      <c r="G24" s="277">
        <f>IF('内訳(控)・入力用(外注用)'!$G$24="","",'内訳(控)・入力用(外注用)'!$G$24)</f>
        <v>0</v>
      </c>
      <c r="H24" s="282" t="str">
        <f>IF('内訳(控)・入力用(外注用)'!$H$24="","",'内訳(控)・入力用(外注用)'!$H$24)</f>
        <v/>
      </c>
      <c r="I24" s="298">
        <f>IF('内訳(控)・入力用(外注用)'!$I$24="","",'内訳(控)・入力用(外注用)'!$I$24)</f>
        <v>0</v>
      </c>
      <c r="J24" s="288" t="str">
        <f>IF('内訳(控)・入力用(外注用)'!$J$24="","",'内訳(控)・入力用(外注用)'!$J$24)</f>
        <v/>
      </c>
      <c r="K24" s="302">
        <f>IF('内訳(控)・入力用(外注用)'!$K$24="","",'内訳(控)・入力用(外注用)'!$K$24)</f>
        <v>0</v>
      </c>
      <c r="L24" s="292">
        <f>IF('内訳(控)・入力用(外注用)'!$L$24="","",'内訳(控)・入力用(外注用)'!$L$24)</f>
        <v>0</v>
      </c>
      <c r="M24" s="306">
        <f>IF('内訳(控)・入力用(外注用)'!$M$24="","",'内訳(控)・入力用(外注用)'!$M$24)</f>
        <v>0</v>
      </c>
    </row>
    <row r="25" spans="1:15" s="58" customFormat="1" ht="18.75" customHeight="1">
      <c r="A25" s="215" t="str">
        <f>IF('内訳(控)・入力用(外注用)'!$A$25="","",'内訳(控)・入力用(外注用)'!$A$25)</f>
        <v/>
      </c>
      <c r="B25" s="984" t="str">
        <f>IF('内訳(控)・入力用(外注用)'!$B$25:$D$25="","",'内訳(控)・入力用(外注用)'!$B$25:$D$25)</f>
        <v/>
      </c>
      <c r="C25" s="985"/>
      <c r="D25" s="986"/>
      <c r="E25" s="282" t="str">
        <f>IF('内訳(控)・入力用(外注用)'!$E$25="","",'内訳(控)・入力用(外注用)'!$E$25)</f>
        <v/>
      </c>
      <c r="F25" s="282" t="str">
        <f>IF('内訳(控)・入力用(外注用)'!$F$25="","",'内訳(控)・入力用(外注用)'!$F$25)</f>
        <v/>
      </c>
      <c r="G25" s="277">
        <f>IF('内訳(控)・入力用(外注用)'!$G$25="","",'内訳(控)・入力用(外注用)'!$G$25)</f>
        <v>0</v>
      </c>
      <c r="H25" s="282" t="str">
        <f>IF('内訳(控)・入力用(外注用)'!$H$25="","",'内訳(控)・入力用(外注用)'!$H$25)</f>
        <v/>
      </c>
      <c r="I25" s="298">
        <f>IF('内訳(控)・入力用(外注用)'!$I$25="","",'内訳(控)・入力用(外注用)'!$I$25)</f>
        <v>0</v>
      </c>
      <c r="J25" s="288" t="str">
        <f>IF('内訳(控)・入力用(外注用)'!$J$25="","",'内訳(控)・入力用(外注用)'!$J$25)</f>
        <v/>
      </c>
      <c r="K25" s="302">
        <f>IF('内訳(控)・入力用(外注用)'!$K$25="","",'内訳(控)・入力用(外注用)'!$K$25)</f>
        <v>0</v>
      </c>
      <c r="L25" s="292">
        <f>IF('内訳(控)・入力用(外注用)'!$L$25="","",'内訳(控)・入力用(外注用)'!$L$25)</f>
        <v>0</v>
      </c>
      <c r="M25" s="306">
        <f>IF('内訳(控)・入力用(外注用)'!$M$25="","",'内訳(控)・入力用(外注用)'!$M$25)</f>
        <v>0</v>
      </c>
    </row>
    <row r="26" spans="1:15" s="58" customFormat="1" ht="18.75" customHeight="1">
      <c r="A26" s="215" t="str">
        <f>IF('内訳(控)・入力用(外注用)'!$A$26="","",'内訳(控)・入力用(外注用)'!$A$26)</f>
        <v/>
      </c>
      <c r="B26" s="984" t="str">
        <f>IF('内訳(控)・入力用(外注用)'!$B$26:$D$26="","",'内訳(控)・入力用(外注用)'!$B$26:$D$26)</f>
        <v/>
      </c>
      <c r="C26" s="985"/>
      <c r="D26" s="986"/>
      <c r="E26" s="282" t="str">
        <f>IF('内訳(控)・入力用(外注用)'!$E$26="","",'内訳(控)・入力用(外注用)'!$E$26)</f>
        <v/>
      </c>
      <c r="F26" s="282" t="str">
        <f>IF('内訳(控)・入力用(外注用)'!$F$26="","",'内訳(控)・入力用(外注用)'!$F$26)</f>
        <v/>
      </c>
      <c r="G26" s="277">
        <f>IF('内訳(控)・入力用(外注用)'!$G$26="","",'内訳(控)・入力用(外注用)'!$G$26)</f>
        <v>0</v>
      </c>
      <c r="H26" s="282" t="str">
        <f>IF('内訳(控)・入力用(外注用)'!$H$26="","",'内訳(控)・入力用(外注用)'!$H$26)</f>
        <v/>
      </c>
      <c r="I26" s="298">
        <f>IF('内訳(控)・入力用(外注用)'!$I$26="","",'内訳(控)・入力用(外注用)'!$I$26)</f>
        <v>0</v>
      </c>
      <c r="J26" s="288" t="str">
        <f>IF('内訳(控)・入力用(外注用)'!$J$26="","",'内訳(控)・入力用(外注用)'!$J$26)</f>
        <v/>
      </c>
      <c r="K26" s="302">
        <f>IF('内訳(控)・入力用(外注用)'!$K$26="","",'内訳(控)・入力用(外注用)'!$K$26)</f>
        <v>0</v>
      </c>
      <c r="L26" s="292">
        <f>IF('内訳(控)・入力用(外注用)'!$L$26="","",'内訳(控)・入力用(外注用)'!$L$26)</f>
        <v>0</v>
      </c>
      <c r="M26" s="306">
        <f>IF('内訳(控)・入力用(外注用)'!$M$26="","",'内訳(控)・入力用(外注用)'!$M$26)</f>
        <v>0</v>
      </c>
    </row>
    <row r="27" spans="1:15" s="58" customFormat="1" ht="18.75" customHeight="1">
      <c r="A27" s="215" t="str">
        <f>IF('内訳(控)・入力用(外注用)'!$A$27="","",'内訳(控)・入力用(外注用)'!$A$27)</f>
        <v/>
      </c>
      <c r="B27" s="984" t="str">
        <f>IF('内訳(控)・入力用(外注用)'!$B$27:$D$27="","",'内訳(控)・入力用(外注用)'!$B$27:$D$27)</f>
        <v/>
      </c>
      <c r="C27" s="985"/>
      <c r="D27" s="986"/>
      <c r="E27" s="282" t="str">
        <f>IF('内訳(控)・入力用(外注用)'!$E$27="","",'内訳(控)・入力用(外注用)'!$E$27)</f>
        <v/>
      </c>
      <c r="F27" s="282" t="str">
        <f>IF('内訳(控)・入力用(外注用)'!$F$27="","",'内訳(控)・入力用(外注用)'!$F$27)</f>
        <v/>
      </c>
      <c r="G27" s="277">
        <f>IF('内訳(控)・入力用(外注用)'!$G$27="","",'内訳(控)・入力用(外注用)'!$G$27)</f>
        <v>0</v>
      </c>
      <c r="H27" s="282" t="str">
        <f>IF('内訳(控)・入力用(外注用)'!$H$27="","",'内訳(控)・入力用(外注用)'!$H$27)</f>
        <v/>
      </c>
      <c r="I27" s="298">
        <f>IF('内訳(控)・入力用(外注用)'!$I$27="","",'内訳(控)・入力用(外注用)'!$I$27)</f>
        <v>0</v>
      </c>
      <c r="J27" s="288" t="str">
        <f>IF('内訳(控)・入力用(外注用)'!$J$27="","",'内訳(控)・入力用(外注用)'!$J$27)</f>
        <v/>
      </c>
      <c r="K27" s="302">
        <f>IF('内訳(控)・入力用(外注用)'!$K$27="","",'内訳(控)・入力用(外注用)'!$K$27)</f>
        <v>0</v>
      </c>
      <c r="L27" s="292">
        <f>IF('内訳(控)・入力用(外注用)'!$L$27="","",'内訳(控)・入力用(外注用)'!$L$27)</f>
        <v>0</v>
      </c>
      <c r="M27" s="306">
        <f>IF('内訳(控)・入力用(外注用)'!$M$27="","",'内訳(控)・入力用(外注用)'!$M$27)</f>
        <v>0</v>
      </c>
    </row>
    <row r="28" spans="1:15" s="58" customFormat="1" ht="18.75" customHeight="1">
      <c r="A28" s="215" t="str">
        <f>IF('内訳(控)・入力用(外注用)'!$A$28="","",'内訳(控)・入力用(外注用)'!$A$28)</f>
        <v/>
      </c>
      <c r="B28" s="984" t="str">
        <f>IF('内訳(控)・入力用(外注用)'!$B$28:$D$28="","",'内訳(控)・入力用(外注用)'!$B$28:$D$28)</f>
        <v/>
      </c>
      <c r="C28" s="985"/>
      <c r="D28" s="986"/>
      <c r="E28" s="282" t="str">
        <f>IF('内訳(控)・入力用(外注用)'!$E$28="","",'内訳(控)・入力用(外注用)'!$E$28)</f>
        <v/>
      </c>
      <c r="F28" s="282" t="str">
        <f>IF('内訳(控)・入力用(外注用)'!$F$28="","",'内訳(控)・入力用(外注用)'!$F$28)</f>
        <v/>
      </c>
      <c r="G28" s="277">
        <f>IF('内訳(控)・入力用(外注用)'!$G$28="","",'内訳(控)・入力用(外注用)'!$G$28)</f>
        <v>0</v>
      </c>
      <c r="H28" s="282" t="str">
        <f>IF('内訳(控)・入力用(外注用)'!$H$28="","",'内訳(控)・入力用(外注用)'!$H$28)</f>
        <v/>
      </c>
      <c r="I28" s="298">
        <f>IF('内訳(控)・入力用(外注用)'!$I$28="","",'内訳(控)・入力用(外注用)'!$I$28)</f>
        <v>0</v>
      </c>
      <c r="J28" s="288" t="str">
        <f>IF('内訳(控)・入力用(外注用)'!$J$28="","",'内訳(控)・入力用(外注用)'!$J$28)</f>
        <v/>
      </c>
      <c r="K28" s="302">
        <f>IF('内訳(控)・入力用(外注用)'!$K$28="","",'内訳(控)・入力用(外注用)'!$K$28)</f>
        <v>0</v>
      </c>
      <c r="L28" s="292">
        <f>IF('内訳(控)・入力用(外注用)'!$L$28="","",'内訳(控)・入力用(外注用)'!$L$28)</f>
        <v>0</v>
      </c>
      <c r="M28" s="306">
        <f>IF('内訳(控)・入力用(外注用)'!$M$28="","",'内訳(控)・入力用(外注用)'!$M$28)</f>
        <v>0</v>
      </c>
    </row>
    <row r="29" spans="1:15" s="58" customFormat="1" ht="18.75" customHeight="1">
      <c r="A29" s="215" t="str">
        <f>IF('内訳(控)・入力用(外注用)'!$A$29="","",'内訳(控)・入力用(外注用)'!$A$29)</f>
        <v/>
      </c>
      <c r="B29" s="984" t="str">
        <f>IF('内訳(控)・入力用(外注用)'!$B$29:$D$29="","",'内訳(控)・入力用(外注用)'!$B$29:$D$29)</f>
        <v/>
      </c>
      <c r="C29" s="985"/>
      <c r="D29" s="986"/>
      <c r="E29" s="282" t="str">
        <f>IF('内訳(控)・入力用(外注用)'!$E$29="","",'内訳(控)・入力用(外注用)'!$E$29)</f>
        <v/>
      </c>
      <c r="F29" s="282" t="str">
        <f>IF('内訳(控)・入力用(外注用)'!$F$29="","",'内訳(控)・入力用(外注用)'!$F$29)</f>
        <v/>
      </c>
      <c r="G29" s="277">
        <f>IF('内訳(控)・入力用(外注用)'!$G$29="","",'内訳(控)・入力用(外注用)'!$G$29)</f>
        <v>0</v>
      </c>
      <c r="H29" s="282" t="str">
        <f>IF('内訳(控)・入力用(外注用)'!$H$29="","",'内訳(控)・入力用(外注用)'!$H$29)</f>
        <v/>
      </c>
      <c r="I29" s="298">
        <f>IF('内訳(控)・入力用(外注用)'!$I$29="","",'内訳(控)・入力用(外注用)'!$I$29)</f>
        <v>0</v>
      </c>
      <c r="J29" s="288" t="str">
        <f>IF('内訳(控)・入力用(外注用)'!$J$29="","",'内訳(控)・入力用(外注用)'!$J$29)</f>
        <v/>
      </c>
      <c r="K29" s="302">
        <f>IF('内訳(控)・入力用(外注用)'!$K$29="","",'内訳(控)・入力用(外注用)'!$K$29)</f>
        <v>0</v>
      </c>
      <c r="L29" s="292">
        <f>IF('内訳(控)・入力用(外注用)'!$L$29="","",'内訳(控)・入力用(外注用)'!$L$29)</f>
        <v>0</v>
      </c>
      <c r="M29" s="306">
        <f>IF('内訳(控)・入力用(外注用)'!$M$29="","",'内訳(控)・入力用(外注用)'!$M$29)</f>
        <v>0</v>
      </c>
    </row>
    <row r="30" spans="1:15" s="58" customFormat="1" ht="18.75" customHeight="1">
      <c r="A30" s="215" t="str">
        <f>IF('内訳(控)・入力用(外注用)'!$A$30="","",'内訳(控)・入力用(外注用)'!$A$30)</f>
        <v/>
      </c>
      <c r="B30" s="984" t="str">
        <f>IF('内訳(控)・入力用(外注用)'!$B$30:$D$30="","",'内訳(控)・入力用(外注用)'!$B$30:$D$30)</f>
        <v/>
      </c>
      <c r="C30" s="985"/>
      <c r="D30" s="986"/>
      <c r="E30" s="282" t="str">
        <f>IF('内訳(控)・入力用(外注用)'!$E$30="","",'内訳(控)・入力用(外注用)'!$E$30)</f>
        <v/>
      </c>
      <c r="F30" s="282" t="str">
        <f>IF('内訳(控)・入力用(外注用)'!$F$30="","",'内訳(控)・入力用(外注用)'!$F$30)</f>
        <v/>
      </c>
      <c r="G30" s="277">
        <f>IF('内訳(控)・入力用(外注用)'!$G$30="","",'内訳(控)・入力用(外注用)'!$G$30)</f>
        <v>0</v>
      </c>
      <c r="H30" s="282" t="str">
        <f>IF('内訳(控)・入力用(外注用)'!$H$30="","",'内訳(控)・入力用(外注用)'!$H$30)</f>
        <v/>
      </c>
      <c r="I30" s="298">
        <f>IF('内訳(控)・入力用(外注用)'!$I$30="","",'内訳(控)・入力用(外注用)'!$I$30)</f>
        <v>0</v>
      </c>
      <c r="J30" s="288" t="str">
        <f>IF('内訳(控)・入力用(外注用)'!$J$30="","",'内訳(控)・入力用(外注用)'!$J$30)</f>
        <v/>
      </c>
      <c r="K30" s="302">
        <f>IF('内訳(控)・入力用(外注用)'!$K$30="","",'内訳(控)・入力用(外注用)'!$K$30)</f>
        <v>0</v>
      </c>
      <c r="L30" s="292">
        <f>IF('内訳(控)・入力用(外注用)'!$L$30="","",'内訳(控)・入力用(外注用)'!$L$30)</f>
        <v>0</v>
      </c>
      <c r="M30" s="306">
        <f>IF('内訳(控)・入力用(外注用)'!$M$30="","",'内訳(控)・入力用(外注用)'!$M$30)</f>
        <v>0</v>
      </c>
    </row>
    <row r="31" spans="1:15" s="58" customFormat="1" ht="18.75" customHeight="1">
      <c r="A31" s="215" t="str">
        <f>IF('内訳(控)・入力用(外注用)'!$A$31="","",'内訳(控)・入力用(外注用)'!$A$31)</f>
        <v/>
      </c>
      <c r="B31" s="984" t="str">
        <f>IF('内訳(控)・入力用(外注用)'!$B$31:$D$31="","",'内訳(控)・入力用(外注用)'!$B$31:$D$31)</f>
        <v/>
      </c>
      <c r="C31" s="985"/>
      <c r="D31" s="986"/>
      <c r="E31" s="282" t="str">
        <f>IF('内訳(控)・入力用(外注用)'!$E$31="","",'内訳(控)・入力用(外注用)'!$E$31)</f>
        <v/>
      </c>
      <c r="F31" s="282" t="str">
        <f>IF('内訳(控)・入力用(外注用)'!$F$31="","",'内訳(控)・入力用(外注用)'!$F$31)</f>
        <v/>
      </c>
      <c r="G31" s="277">
        <f>IF('内訳(控)・入力用(外注用)'!$G$31="","",'内訳(控)・入力用(外注用)'!$G$31)</f>
        <v>0</v>
      </c>
      <c r="H31" s="282" t="str">
        <f>IF('内訳(控)・入力用(外注用)'!$H$31="","",'内訳(控)・入力用(外注用)'!$H$31)</f>
        <v/>
      </c>
      <c r="I31" s="298">
        <f>IF('内訳(控)・入力用(外注用)'!$I$31="","",'内訳(控)・入力用(外注用)'!$I$31)</f>
        <v>0</v>
      </c>
      <c r="J31" s="288" t="str">
        <f>IF('内訳(控)・入力用(外注用)'!$J$31="","",'内訳(控)・入力用(外注用)'!$J$31)</f>
        <v/>
      </c>
      <c r="K31" s="302">
        <f>IF('内訳(控)・入力用(外注用)'!$K$31="","",'内訳(控)・入力用(外注用)'!$K$31)</f>
        <v>0</v>
      </c>
      <c r="L31" s="292">
        <f>IF('内訳(控)・入力用(外注用)'!$L$31="","",'内訳(控)・入力用(外注用)'!$L$31)</f>
        <v>0</v>
      </c>
      <c r="M31" s="306">
        <f>IF('内訳(控)・入力用(外注用)'!$M$31="","",'内訳(控)・入力用(外注用)'!$M$31)</f>
        <v>0</v>
      </c>
    </row>
    <row r="32" spans="1:15" s="58" customFormat="1" ht="18.75" customHeight="1">
      <c r="A32" s="215" t="str">
        <f>IF('内訳(控)・入力用(外注用)'!$A$32="","",'内訳(控)・入力用(外注用)'!$A$32)</f>
        <v/>
      </c>
      <c r="B32" s="984" t="str">
        <f>IF('内訳(控)・入力用(外注用)'!$B$32:$D$32="","",'内訳(控)・入力用(外注用)'!$B$32:$D$32)</f>
        <v/>
      </c>
      <c r="C32" s="985"/>
      <c r="D32" s="986"/>
      <c r="E32" s="282" t="str">
        <f>IF('内訳(控)・入力用(外注用)'!$E$32="","",'内訳(控)・入力用(外注用)'!$E$32)</f>
        <v/>
      </c>
      <c r="F32" s="282" t="str">
        <f>IF('内訳(控)・入力用(外注用)'!$F$32="","",'内訳(控)・入力用(外注用)'!$F$32)</f>
        <v/>
      </c>
      <c r="G32" s="277">
        <f>IF('内訳(控)・入力用(外注用)'!$G$32="","",'内訳(控)・入力用(外注用)'!$G$32)</f>
        <v>0</v>
      </c>
      <c r="H32" s="282" t="str">
        <f>IF('内訳(控)・入力用(外注用)'!$H$32="","",'内訳(控)・入力用(外注用)'!$H$32)</f>
        <v/>
      </c>
      <c r="I32" s="298">
        <f>IF('内訳(控)・入力用(外注用)'!$I$32="","",'内訳(控)・入力用(外注用)'!$I$32)</f>
        <v>0</v>
      </c>
      <c r="J32" s="288" t="str">
        <f>IF('内訳(控)・入力用(外注用)'!$J$32="","",'内訳(控)・入力用(外注用)'!$J$32)</f>
        <v/>
      </c>
      <c r="K32" s="302">
        <f>IF('内訳(控)・入力用(外注用)'!$K$32="","",'内訳(控)・入力用(外注用)'!$K$32)</f>
        <v>0</v>
      </c>
      <c r="L32" s="292">
        <f>IF('内訳(控)・入力用(外注用)'!$L$32="","",'内訳(控)・入力用(外注用)'!$L$32)</f>
        <v>0</v>
      </c>
      <c r="M32" s="306">
        <f>IF('内訳(控)・入力用(外注用)'!$M$32="","",'内訳(控)・入力用(外注用)'!$M$32)</f>
        <v>0</v>
      </c>
    </row>
    <row r="33" spans="1:13" s="58" customFormat="1" ht="18.75" customHeight="1">
      <c r="A33" s="215" t="str">
        <f>IF('内訳(控)・入力用(外注用)'!$A$33="","",'内訳(控)・入力用(外注用)'!$A$33)</f>
        <v/>
      </c>
      <c r="B33" s="984" t="str">
        <f>IF('内訳(控)・入力用(外注用)'!$B$33:$D$33="","",'内訳(控)・入力用(外注用)'!$B$33:$D$33)</f>
        <v/>
      </c>
      <c r="C33" s="985"/>
      <c r="D33" s="986"/>
      <c r="E33" s="282" t="str">
        <f>IF('内訳(控)・入力用(外注用)'!$E$33="","",'内訳(控)・入力用(外注用)'!$E$33)</f>
        <v/>
      </c>
      <c r="F33" s="282" t="str">
        <f>IF('内訳(控)・入力用(外注用)'!$F$33="","",'内訳(控)・入力用(外注用)'!$F$33)</f>
        <v/>
      </c>
      <c r="G33" s="277">
        <f>IF('内訳(控)・入力用(外注用)'!$G$33="","",'内訳(控)・入力用(外注用)'!$G$33)</f>
        <v>0</v>
      </c>
      <c r="H33" s="282" t="str">
        <f>IF('内訳(控)・入力用(外注用)'!$H$33="","",'内訳(控)・入力用(外注用)'!$H$33)</f>
        <v/>
      </c>
      <c r="I33" s="298">
        <f>IF('内訳(控)・入力用(外注用)'!$I$33="","",'内訳(控)・入力用(外注用)'!$I$33)</f>
        <v>0</v>
      </c>
      <c r="J33" s="288" t="str">
        <f>IF('内訳(控)・入力用(外注用)'!$J$33="","",'内訳(控)・入力用(外注用)'!$J$33)</f>
        <v/>
      </c>
      <c r="K33" s="302">
        <f>IF('内訳(控)・入力用(外注用)'!$K$33="","",'内訳(控)・入力用(外注用)'!$K$33)</f>
        <v>0</v>
      </c>
      <c r="L33" s="292">
        <f>IF('内訳(控)・入力用(外注用)'!$L$33="","",'内訳(控)・入力用(外注用)'!$L$33)</f>
        <v>0</v>
      </c>
      <c r="M33" s="306">
        <f>IF('内訳(控)・入力用(外注用)'!$M$33="","",'内訳(控)・入力用(外注用)'!$M$33)</f>
        <v>0</v>
      </c>
    </row>
    <row r="34" spans="1:13" s="58" customFormat="1" ht="18.75" customHeight="1">
      <c r="A34" s="215" t="str">
        <f>IF('内訳(控)・入力用(外注用)'!$A$34="","",'内訳(控)・入力用(外注用)'!$A$34)</f>
        <v/>
      </c>
      <c r="B34" s="984" t="str">
        <f>IF('内訳(控)・入力用(外注用)'!$B$34:$D$34="","",'内訳(控)・入力用(外注用)'!$B$34:$D$34)</f>
        <v/>
      </c>
      <c r="C34" s="985"/>
      <c r="D34" s="986"/>
      <c r="E34" s="282" t="str">
        <f>IF('内訳(控)・入力用(外注用)'!$E$34="","",'内訳(控)・入力用(外注用)'!$E$34)</f>
        <v/>
      </c>
      <c r="F34" s="282" t="str">
        <f>IF('内訳(控)・入力用(外注用)'!$F$34="","",'内訳(控)・入力用(外注用)'!$F$34)</f>
        <v/>
      </c>
      <c r="G34" s="277">
        <f>IF('内訳(控)・入力用(外注用)'!$G$34="","",'内訳(控)・入力用(外注用)'!$G$34)</f>
        <v>0</v>
      </c>
      <c r="H34" s="282" t="str">
        <f>IF('内訳(控)・入力用(外注用)'!$H$34="","",'内訳(控)・入力用(外注用)'!$H$34)</f>
        <v/>
      </c>
      <c r="I34" s="298">
        <f>IF('内訳(控)・入力用(外注用)'!$I$34="","",'内訳(控)・入力用(外注用)'!$I$34)</f>
        <v>0</v>
      </c>
      <c r="J34" s="288" t="str">
        <f>IF('内訳(控)・入力用(外注用)'!$J$34="","",'内訳(控)・入力用(外注用)'!$J$34)</f>
        <v/>
      </c>
      <c r="K34" s="302">
        <f>IF('内訳(控)・入力用(外注用)'!$K$34="","",'内訳(控)・入力用(外注用)'!$K$34)</f>
        <v>0</v>
      </c>
      <c r="L34" s="292">
        <f>IF('内訳(控)・入力用(外注用)'!$L$34="","",'内訳(控)・入力用(外注用)'!$L$34)</f>
        <v>0</v>
      </c>
      <c r="M34" s="306">
        <f>IF('内訳(控)・入力用(外注用)'!$M$34="","",'内訳(控)・入力用(外注用)'!$M$34)</f>
        <v>0</v>
      </c>
    </row>
    <row r="35" spans="1:13" s="58" customFormat="1" ht="18.75" customHeight="1">
      <c r="A35" s="215" t="str">
        <f>IF('内訳(控)・入力用(外注用)'!$A$35="","",'内訳(控)・入力用(外注用)'!$A$35)</f>
        <v/>
      </c>
      <c r="B35" s="984" t="str">
        <f>IF('内訳(控)・入力用(外注用)'!$B$35:$D$35="","",'内訳(控)・入力用(外注用)'!$B$35:$D$35)</f>
        <v/>
      </c>
      <c r="C35" s="985"/>
      <c r="D35" s="986"/>
      <c r="E35" s="282" t="str">
        <f>IF('内訳(控)・入力用(外注用)'!$E$35="","",'内訳(控)・入力用(外注用)'!$E$35)</f>
        <v/>
      </c>
      <c r="F35" s="282" t="str">
        <f>IF('内訳(控)・入力用(外注用)'!$F$35="","",'内訳(控)・入力用(外注用)'!$F$35)</f>
        <v/>
      </c>
      <c r="G35" s="277">
        <f>IF('内訳(控)・入力用(外注用)'!$G$35="","",'内訳(控)・入力用(外注用)'!$G$35)</f>
        <v>0</v>
      </c>
      <c r="H35" s="282" t="str">
        <f>IF('内訳(控)・入力用(外注用)'!$H$35="","",'内訳(控)・入力用(外注用)'!$H$35)</f>
        <v/>
      </c>
      <c r="I35" s="298">
        <f>IF('内訳(控)・入力用(外注用)'!$I$35="","",'内訳(控)・入力用(外注用)'!$I$35)</f>
        <v>0</v>
      </c>
      <c r="J35" s="288" t="str">
        <f>IF('内訳(控)・入力用(外注用)'!$J$35="","",'内訳(控)・入力用(外注用)'!$J$35)</f>
        <v/>
      </c>
      <c r="K35" s="302">
        <f>IF('内訳(控)・入力用(外注用)'!$K$35="","",'内訳(控)・入力用(外注用)'!$K$35)</f>
        <v>0</v>
      </c>
      <c r="L35" s="292">
        <f>IF('内訳(控)・入力用(外注用)'!$L$35="","",'内訳(控)・入力用(外注用)'!$L$35)</f>
        <v>0</v>
      </c>
      <c r="M35" s="306">
        <f>IF('内訳(控)・入力用(外注用)'!$M$35="","",'内訳(控)・入力用(外注用)'!$M$35)</f>
        <v>0</v>
      </c>
    </row>
    <row r="36" spans="1:13" s="58" customFormat="1" ht="18.75" customHeight="1">
      <c r="A36" s="215" t="str">
        <f>IF('内訳(控)・入力用(外注用)'!$A$36="","",'内訳(控)・入力用(外注用)'!$A$36)</f>
        <v/>
      </c>
      <c r="B36" s="984" t="str">
        <f>IF('内訳(控)・入力用(外注用)'!$B$36:$D$36="","",'内訳(控)・入力用(外注用)'!$B$36:$D$36)</f>
        <v/>
      </c>
      <c r="C36" s="985"/>
      <c r="D36" s="986"/>
      <c r="E36" s="282" t="str">
        <f>IF('内訳(控)・入力用(外注用)'!$E$36="","",'内訳(控)・入力用(外注用)'!$E$36)</f>
        <v/>
      </c>
      <c r="F36" s="282" t="str">
        <f>IF('内訳(控)・入力用(外注用)'!$F$36="","",'内訳(控)・入力用(外注用)'!$F$36)</f>
        <v/>
      </c>
      <c r="G36" s="277">
        <f>IF('内訳(控)・入力用(外注用)'!$G$36="","",'内訳(控)・入力用(外注用)'!$G$36)</f>
        <v>0</v>
      </c>
      <c r="H36" s="282" t="str">
        <f>IF('内訳(控)・入力用(外注用)'!$H$36="","",'内訳(控)・入力用(外注用)'!$H$36)</f>
        <v/>
      </c>
      <c r="I36" s="298">
        <f>IF('内訳(控)・入力用(外注用)'!$I$36="","",'内訳(控)・入力用(外注用)'!$I$36)</f>
        <v>0</v>
      </c>
      <c r="J36" s="288" t="str">
        <f>IF('内訳(控)・入力用(外注用)'!$J$36="","",'内訳(控)・入力用(外注用)'!$J$36)</f>
        <v/>
      </c>
      <c r="K36" s="302">
        <f>IF('内訳(控)・入力用(外注用)'!$K$36="","",'内訳(控)・入力用(外注用)'!$K$36)</f>
        <v>0</v>
      </c>
      <c r="L36" s="292">
        <f>IF('内訳(控)・入力用(外注用)'!$L$36="","",'内訳(控)・入力用(外注用)'!$L$36)</f>
        <v>0</v>
      </c>
      <c r="M36" s="306">
        <f>IF('内訳(控)・入力用(外注用)'!$M$36="","",'内訳(控)・入力用(外注用)'!$M$36)</f>
        <v>0</v>
      </c>
    </row>
    <row r="37" spans="1:13" s="58" customFormat="1" ht="18.75" customHeight="1" thickBot="1">
      <c r="A37" s="216" t="str">
        <f>IF('内訳(控)・入力用(外注用)'!$A$37="","",'内訳(控)・入力用(外注用)'!$A$37)</f>
        <v/>
      </c>
      <c r="B37" s="993" t="str">
        <f>IF('内訳(控)・入力用(外注用)'!$B$37:$D$37="","",'内訳(控)・入力用(外注用)'!$B$37:$D$37)</f>
        <v/>
      </c>
      <c r="C37" s="994"/>
      <c r="D37" s="995"/>
      <c r="E37" s="283" t="str">
        <f>IF('内訳(控)・入力用(外注用)'!$E$37="","",'内訳(控)・入力用(外注用)'!$E$37)</f>
        <v/>
      </c>
      <c r="F37" s="283" t="str">
        <f>IF('内訳(控)・入力用(外注用)'!$F$37="","",'内訳(控)・入力用(外注用)'!$F$37)</f>
        <v/>
      </c>
      <c r="G37" s="278">
        <f>IF('内訳(控)・入力用(外注用)'!$G$37="","",'内訳(控)・入力用(外注用)'!$G$37)</f>
        <v>0</v>
      </c>
      <c r="H37" s="283" t="str">
        <f>IF('内訳(控)・入力用(外注用)'!$H$37="","",'内訳(控)・入力用(外注用)'!$H$37)</f>
        <v/>
      </c>
      <c r="I37" s="299">
        <f>IF('内訳(控)・入力用(外注用)'!$I$37="","",'内訳(控)・入力用(外注用)'!$I$37)</f>
        <v>0</v>
      </c>
      <c r="J37" s="289" t="str">
        <f>IF('内訳(控)・入力用(外注用)'!$J$37="","",'内訳(控)・入力用(外注用)'!$J$37)</f>
        <v/>
      </c>
      <c r="K37" s="303">
        <f>IF('内訳(控)・入力用(外注用)'!$K$37="","",'内訳(控)・入力用(外注用)'!$K$37)</f>
        <v>0</v>
      </c>
      <c r="L37" s="293">
        <f>IF('内訳(控)・入力用(外注用)'!$L$37="","",'内訳(控)・入力用(外注用)'!$L$37)</f>
        <v>0</v>
      </c>
      <c r="M37" s="307">
        <f>IF('内訳(控)・入力用(外注用)'!$M$37="","",'内訳(控)・入力用(外注用)'!$M$37)</f>
        <v>0</v>
      </c>
    </row>
    <row r="38" spans="1:13" s="56" customFormat="1" ht="18.75" customHeight="1" thickTop="1" thickBot="1">
      <c r="A38" s="219"/>
      <c r="B38" s="996" t="s">
        <v>61</v>
      </c>
      <c r="C38" s="997"/>
      <c r="D38" s="998"/>
      <c r="E38" s="284"/>
      <c r="F38" s="191"/>
      <c r="G38" s="296">
        <f>IF('内訳(控)・入力用(外注用)'!$G$38="","",'内訳(控)・入力用(外注用)'!$G$38)</f>
        <v>0</v>
      </c>
      <c r="H38" s="286"/>
      <c r="I38" s="300">
        <f>IF('内訳(控)・入力用(外注用)'!$I$38="","",'内訳(控)・入力用(外注用)'!$I$38)</f>
        <v>0</v>
      </c>
      <c r="J38" s="290"/>
      <c r="K38" s="304">
        <f>IF('内訳(控)・入力用(外注用)'!$K$38="","",'内訳(控)・入力用(外注用)'!$K$38)</f>
        <v>0</v>
      </c>
      <c r="L38" s="294"/>
      <c r="M38" s="308">
        <f>IF('内訳(控)・入力用(外注用)'!$M$38="","",'内訳(控)・入力用(外注用)'!$M$38)</f>
        <v>0</v>
      </c>
    </row>
    <row r="39" spans="1:13" s="56" customFormat="1" ht="18.75" customHeight="1" thickTop="1" thickBot="1">
      <c r="A39" s="220"/>
      <c r="B39" s="999" t="s">
        <v>62</v>
      </c>
      <c r="C39" s="1000"/>
      <c r="D39" s="1001"/>
      <c r="E39" s="285"/>
      <c r="F39" s="193"/>
      <c r="G39" s="297">
        <f>IF('内訳(控)・入力用(外注用)'!$G$39="","",'内訳(控)・入力用(外注用)'!$G$39)</f>
        <v>0</v>
      </c>
      <c r="H39" s="287"/>
      <c r="I39" s="301">
        <f>IF('内訳(控)・入力用(外注用)'!$I$39="","",'内訳(控)・入力用(外注用)'!$I$39)</f>
        <v>0</v>
      </c>
      <c r="J39" s="291"/>
      <c r="K39" s="305">
        <f>IF('内訳(控)・入力用(外注用)'!$K$39="","",'内訳(控)・入力用(外注用)'!$K$39)</f>
        <v>0</v>
      </c>
      <c r="L39" s="295"/>
      <c r="M39" s="309">
        <f>IF('内訳(控)・入力用(外注用)'!$M$39="","",'内訳(控)・入力用(外注用)'!$M$39)</f>
        <v>0</v>
      </c>
    </row>
    <row r="40" spans="1:13" s="57" customFormat="1" ht="18" customHeight="1">
      <c r="A40" s="183" t="s">
        <v>63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</row>
    <row r="41" spans="1:13" s="56" customFormat="1" ht="18" customHeight="1">
      <c r="A41" s="1002" t="s">
        <v>49</v>
      </c>
      <c r="B41" s="1002"/>
      <c r="C41" s="1002"/>
      <c r="D41" s="1002"/>
      <c r="E41" s="1002"/>
      <c r="F41" s="1002"/>
      <c r="G41" s="1002"/>
      <c r="H41" s="1002"/>
      <c r="I41" s="1002"/>
      <c r="J41" s="1002"/>
      <c r="K41" s="1002"/>
      <c r="L41" s="1002"/>
      <c r="M41" s="1002"/>
    </row>
    <row r="42" spans="1:13" s="56" customFormat="1" ht="18" customHeight="1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51" t="s">
        <v>123</v>
      </c>
    </row>
    <row r="43" spans="1:13" s="56" customFormat="1" ht="6" customHeight="1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</row>
    <row r="44" spans="1:13" s="57" customFormat="1" ht="18" customHeight="1">
      <c r="A44" s="183"/>
      <c r="B44" s="183"/>
      <c r="C44" s="183"/>
      <c r="D44" s="183"/>
      <c r="E44" s="183"/>
      <c r="F44" s="183"/>
      <c r="G44" s="183"/>
      <c r="H44" s="183"/>
      <c r="I44" s="183"/>
      <c r="J44" s="184"/>
      <c r="K44" s="184"/>
      <c r="L44" s="850" t="str">
        <f>L4</f>
        <v/>
      </c>
      <c r="M44" s="850"/>
    </row>
    <row r="45" spans="1:13" s="57" customFormat="1" ht="18" customHeight="1">
      <c r="A45" s="183"/>
      <c r="B45" s="183"/>
      <c r="C45" s="183"/>
      <c r="D45" s="183"/>
      <c r="E45" s="183"/>
      <c r="F45" s="183"/>
      <c r="G45" s="183"/>
      <c r="H45" s="183"/>
      <c r="I45" s="183"/>
      <c r="J45" s="184"/>
      <c r="K45" s="184"/>
      <c r="L45" s="185"/>
      <c r="M45" s="185"/>
    </row>
    <row r="46" spans="1:13" s="57" customFormat="1" ht="18" customHeight="1">
      <c r="A46" s="979" t="s">
        <v>50</v>
      </c>
      <c r="B46" s="979"/>
      <c r="C46" s="186"/>
      <c r="D46" s="207">
        <f>D6</f>
        <v>0</v>
      </c>
      <c r="E46" s="207"/>
      <c r="F46" s="217"/>
      <c r="G46" s="217"/>
      <c r="H46" s="217"/>
      <c r="I46" s="212" t="s">
        <v>99</v>
      </c>
      <c r="J46" s="980">
        <f>J6</f>
        <v>0</v>
      </c>
      <c r="K46" s="980"/>
      <c r="L46" s="980"/>
      <c r="M46" s="980"/>
    </row>
    <row r="47" spans="1:13" s="57" customFormat="1" ht="18" customHeight="1">
      <c r="A47" s="981"/>
      <c r="B47" s="981"/>
      <c r="C47" s="27"/>
      <c r="D47" s="982"/>
      <c r="E47" s="982"/>
      <c r="F47" s="982"/>
      <c r="G47" s="982"/>
      <c r="H47" s="217"/>
      <c r="I47" s="217"/>
      <c r="J47" s="983">
        <f>J7</f>
        <v>0</v>
      </c>
      <c r="K47" s="983"/>
      <c r="L47" s="983"/>
      <c r="M47" s="983"/>
    </row>
    <row r="48" spans="1:13" s="57" customFormat="1" ht="18" customHeight="1">
      <c r="A48" s="979" t="s">
        <v>51</v>
      </c>
      <c r="B48" s="979"/>
      <c r="C48" s="186"/>
      <c r="D48" s="987">
        <f>D8</f>
        <v>0</v>
      </c>
      <c r="E48" s="988"/>
      <c r="F48" s="988"/>
      <c r="G48" s="988"/>
      <c r="H48" s="217"/>
      <c r="I48" s="217"/>
      <c r="J48" s="989">
        <f>J8</f>
        <v>0</v>
      </c>
      <c r="K48" s="989"/>
      <c r="L48" s="989"/>
      <c r="M48" s="989"/>
    </row>
    <row r="49" spans="1:13" s="57" customFormat="1" ht="18" customHeight="1" thickBot="1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</row>
    <row r="50" spans="1:13" s="57" customFormat="1" ht="18.75" customHeight="1" thickTop="1">
      <c r="A50" s="425" t="s">
        <v>52</v>
      </c>
      <c r="B50" s="411" t="s">
        <v>53</v>
      </c>
      <c r="C50" s="411"/>
      <c r="D50" s="411"/>
      <c r="E50" s="411" t="s">
        <v>54</v>
      </c>
      <c r="F50" s="411"/>
      <c r="G50" s="411"/>
      <c r="H50" s="411" t="s">
        <v>55</v>
      </c>
      <c r="I50" s="417"/>
      <c r="J50" s="991" t="s">
        <v>56</v>
      </c>
      <c r="K50" s="992"/>
      <c r="L50" s="410" t="s">
        <v>57</v>
      </c>
      <c r="M50" s="412"/>
    </row>
    <row r="51" spans="1:13" s="57" customFormat="1" ht="18.75" customHeight="1">
      <c r="A51" s="990"/>
      <c r="B51" s="327"/>
      <c r="C51" s="327"/>
      <c r="D51" s="327"/>
      <c r="E51" s="187" t="s">
        <v>58</v>
      </c>
      <c r="F51" s="187" t="s">
        <v>59</v>
      </c>
      <c r="G51" s="187" t="s">
        <v>60</v>
      </c>
      <c r="H51" s="187" t="s">
        <v>58</v>
      </c>
      <c r="I51" s="114" t="s">
        <v>60</v>
      </c>
      <c r="J51" s="188" t="s">
        <v>58</v>
      </c>
      <c r="K51" s="189" t="s">
        <v>60</v>
      </c>
      <c r="L51" s="96" t="s">
        <v>58</v>
      </c>
      <c r="M51" s="190" t="s">
        <v>60</v>
      </c>
    </row>
    <row r="52" spans="1:13" s="58" customFormat="1" ht="18.75" customHeight="1">
      <c r="A52" s="215" t="str">
        <f>IF('内訳(控)・入力用(外注用)'!$A$52="","",'内訳(控)・入力用(外注用)'!$A$52)</f>
        <v/>
      </c>
      <c r="B52" s="984" t="str">
        <f>IF('内訳(控)・入力用(外注用)'!$B$52:$D$52="","",'内訳(控)・入力用(外注用)'!$B$52:$D$52)</f>
        <v/>
      </c>
      <c r="C52" s="985"/>
      <c r="D52" s="986"/>
      <c r="E52" s="282" t="str">
        <f>IF('内訳(控)・入力用(外注用)'!$E$52="","",'内訳(控)・入力用(外注用)'!$E$52)</f>
        <v/>
      </c>
      <c r="F52" s="282" t="str">
        <f>IF('内訳(控)・入力用(外注用)'!$F$52="","",'内訳(控)・入力用(外注用)'!$F$52)</f>
        <v/>
      </c>
      <c r="G52" s="277">
        <f>IF('内訳(控)・入力用(外注用)'!$G$52="","",'内訳(控)・入力用(外注用)'!$G$52)</f>
        <v>0</v>
      </c>
      <c r="H52" s="282" t="str">
        <f>IF('内訳(控)・入力用(外注用)'!$H$52="","",'内訳(控)・入力用(外注用)'!$H$52)</f>
        <v/>
      </c>
      <c r="I52" s="298">
        <f>IF('内訳(控)・入力用(外注用)'!$I$52="","",'内訳(控)・入力用(外注用)'!$I$52)</f>
        <v>0</v>
      </c>
      <c r="J52" s="288" t="str">
        <f>IF('内訳(控)・入力用(外注用)'!$J$52="","",'内訳(控)・入力用(外注用)'!$J$52)</f>
        <v/>
      </c>
      <c r="K52" s="302">
        <f>IF('内訳(控)・入力用(外注用)'!$K$52="","",'内訳(控)・入力用(外注用)'!$K$52)</f>
        <v>0</v>
      </c>
      <c r="L52" s="292">
        <f>IF('内訳(控)・入力用(外注用)'!$L$52="","",'内訳(控)・入力用(外注用)'!$L$52)</f>
        <v>0</v>
      </c>
      <c r="M52" s="306">
        <f>IF('内訳(控)・入力用(外注用)'!$M$52="","",'内訳(控)・入力用(外注用)'!$M$52)</f>
        <v>0</v>
      </c>
    </row>
    <row r="53" spans="1:13" s="58" customFormat="1" ht="18.75" customHeight="1">
      <c r="A53" s="215" t="str">
        <f>IF('内訳(控)・入力用(外注用)'!$A$53="","",'内訳(控)・入力用(外注用)'!$A$53)</f>
        <v/>
      </c>
      <c r="B53" s="984" t="str">
        <f>IF('内訳(控)・入力用(外注用)'!$B$53:$D$53="","",'内訳(控)・入力用(外注用)'!$B$53:$D$53)</f>
        <v/>
      </c>
      <c r="C53" s="985"/>
      <c r="D53" s="986"/>
      <c r="E53" s="282" t="str">
        <f>IF('内訳(控)・入力用(外注用)'!$E$53="","",'内訳(控)・入力用(外注用)'!$E$53)</f>
        <v/>
      </c>
      <c r="F53" s="282" t="str">
        <f>IF('内訳(控)・入力用(外注用)'!$F$53="","",'内訳(控)・入力用(外注用)'!$F$53)</f>
        <v/>
      </c>
      <c r="G53" s="277">
        <f>IF('内訳(控)・入力用(外注用)'!$G$53="","",'内訳(控)・入力用(外注用)'!$G$53)</f>
        <v>0</v>
      </c>
      <c r="H53" s="282" t="str">
        <f>IF('内訳(控)・入力用(外注用)'!$H$53="","",'内訳(控)・入力用(外注用)'!$H$53)</f>
        <v/>
      </c>
      <c r="I53" s="298">
        <f>IF('内訳(控)・入力用(外注用)'!$I$53="","",'内訳(控)・入力用(外注用)'!$I$53)</f>
        <v>0</v>
      </c>
      <c r="J53" s="288" t="str">
        <f>IF('内訳(控)・入力用(外注用)'!$J$53="","",'内訳(控)・入力用(外注用)'!$J$53)</f>
        <v/>
      </c>
      <c r="K53" s="302">
        <f>IF('内訳(控)・入力用(外注用)'!$K$53="","",'内訳(控)・入力用(外注用)'!$K$53)</f>
        <v>0</v>
      </c>
      <c r="L53" s="292">
        <f>IF('内訳(控)・入力用(外注用)'!$L$53="","",'内訳(控)・入力用(外注用)'!$L$53)</f>
        <v>0</v>
      </c>
      <c r="M53" s="306">
        <f>IF('内訳(控)・入力用(外注用)'!$M$53="","",'内訳(控)・入力用(外注用)'!$M$53)</f>
        <v>0</v>
      </c>
    </row>
    <row r="54" spans="1:13" s="58" customFormat="1" ht="18.75" customHeight="1">
      <c r="A54" s="215" t="str">
        <f>IF('内訳(控)・入力用(外注用)'!$A$54="","",'内訳(控)・入力用(外注用)'!$A$54)</f>
        <v/>
      </c>
      <c r="B54" s="984" t="str">
        <f>IF('内訳(控)・入力用(外注用)'!$B$54:$D$54="","",'内訳(控)・入力用(外注用)'!$B$54:$D$54)</f>
        <v/>
      </c>
      <c r="C54" s="985"/>
      <c r="D54" s="986"/>
      <c r="E54" s="282" t="str">
        <f>IF('内訳(控)・入力用(外注用)'!$E$54="","",'内訳(控)・入力用(外注用)'!$E$54)</f>
        <v/>
      </c>
      <c r="F54" s="282" t="str">
        <f>IF('内訳(控)・入力用(外注用)'!$F$54="","",'内訳(控)・入力用(外注用)'!$F$54)</f>
        <v/>
      </c>
      <c r="G54" s="277">
        <f>IF('内訳(控)・入力用(外注用)'!$G$54="","",'内訳(控)・入力用(外注用)'!$G$54)</f>
        <v>0</v>
      </c>
      <c r="H54" s="282" t="str">
        <f>IF('内訳(控)・入力用(外注用)'!$H$54="","",'内訳(控)・入力用(外注用)'!$H$54)</f>
        <v/>
      </c>
      <c r="I54" s="298">
        <f>IF('内訳(控)・入力用(外注用)'!$I$54="","",'内訳(控)・入力用(外注用)'!$I$54)</f>
        <v>0</v>
      </c>
      <c r="J54" s="288" t="str">
        <f>IF('内訳(控)・入力用(外注用)'!$J$54="","",'内訳(控)・入力用(外注用)'!$J$54)</f>
        <v/>
      </c>
      <c r="K54" s="302">
        <f>IF('内訳(控)・入力用(外注用)'!$K$54="","",'内訳(控)・入力用(外注用)'!$K$54)</f>
        <v>0</v>
      </c>
      <c r="L54" s="292">
        <f>IF('内訳(控)・入力用(外注用)'!$L$54="","",'内訳(控)・入力用(外注用)'!$L$54)</f>
        <v>0</v>
      </c>
      <c r="M54" s="306">
        <f>IF('内訳(控)・入力用(外注用)'!$M$54="","",'内訳(控)・入力用(外注用)'!$M$54)</f>
        <v>0</v>
      </c>
    </row>
    <row r="55" spans="1:13" s="58" customFormat="1" ht="18.75" customHeight="1">
      <c r="A55" s="215" t="str">
        <f>IF('内訳(控)・入力用(外注用)'!$A$55="","",'内訳(控)・入力用(外注用)'!$A$55)</f>
        <v/>
      </c>
      <c r="B55" s="984" t="str">
        <f>IF('内訳(控)・入力用(外注用)'!$B$55:$D$55="","",'内訳(控)・入力用(外注用)'!$B$55:$D$55)</f>
        <v/>
      </c>
      <c r="C55" s="985"/>
      <c r="D55" s="986"/>
      <c r="E55" s="282" t="str">
        <f>IF('内訳(控)・入力用(外注用)'!$E$55="","",'内訳(控)・入力用(外注用)'!$E$55)</f>
        <v/>
      </c>
      <c r="F55" s="282" t="str">
        <f>IF('内訳(控)・入力用(外注用)'!$F$55="","",'内訳(控)・入力用(外注用)'!$F$55)</f>
        <v/>
      </c>
      <c r="G55" s="277">
        <f>IF('内訳(控)・入力用(外注用)'!$G$55="","",'内訳(控)・入力用(外注用)'!$G$55)</f>
        <v>0</v>
      </c>
      <c r="H55" s="282" t="str">
        <f>IF('内訳(控)・入力用(外注用)'!$H$55="","",'内訳(控)・入力用(外注用)'!$H$55)</f>
        <v/>
      </c>
      <c r="I55" s="298">
        <f>IF('内訳(控)・入力用(外注用)'!$I$55="","",'内訳(控)・入力用(外注用)'!$I$55)</f>
        <v>0</v>
      </c>
      <c r="J55" s="288" t="str">
        <f>IF('内訳(控)・入力用(外注用)'!$J$55="","",'内訳(控)・入力用(外注用)'!$J$55)</f>
        <v/>
      </c>
      <c r="K55" s="302">
        <f>IF('内訳(控)・入力用(外注用)'!$K$55="","",'内訳(控)・入力用(外注用)'!$K$55)</f>
        <v>0</v>
      </c>
      <c r="L55" s="292">
        <f>IF('内訳(控)・入力用(外注用)'!$L$55="","",'内訳(控)・入力用(外注用)'!$L$55)</f>
        <v>0</v>
      </c>
      <c r="M55" s="306">
        <f>IF('内訳(控)・入力用(外注用)'!$M$55="","",'内訳(控)・入力用(外注用)'!$M$55)</f>
        <v>0</v>
      </c>
    </row>
    <row r="56" spans="1:13" s="58" customFormat="1" ht="18.75" customHeight="1">
      <c r="A56" s="215" t="str">
        <f>IF('内訳(控)・入力用(外注用)'!$A$56="","",'内訳(控)・入力用(外注用)'!$A$56)</f>
        <v/>
      </c>
      <c r="B56" s="984" t="str">
        <f>IF('内訳(控)・入力用(外注用)'!$B$56:$D$56="","",'内訳(控)・入力用(外注用)'!$B$56:$D$56)</f>
        <v/>
      </c>
      <c r="C56" s="985"/>
      <c r="D56" s="986"/>
      <c r="E56" s="282" t="str">
        <f>IF('内訳(控)・入力用(外注用)'!$E$56="","",'内訳(控)・入力用(外注用)'!$E$56)</f>
        <v/>
      </c>
      <c r="F56" s="282" t="str">
        <f>IF('内訳(控)・入力用(外注用)'!$F$56="","",'内訳(控)・入力用(外注用)'!$F$56)</f>
        <v/>
      </c>
      <c r="G56" s="277">
        <f>IF('内訳(控)・入力用(外注用)'!$G$56="","",'内訳(控)・入力用(外注用)'!$G$56)</f>
        <v>0</v>
      </c>
      <c r="H56" s="282" t="str">
        <f>IF('内訳(控)・入力用(外注用)'!$H$56="","",'内訳(控)・入力用(外注用)'!$H$56)</f>
        <v/>
      </c>
      <c r="I56" s="298">
        <f>IF('内訳(控)・入力用(外注用)'!$I$56="","",'内訳(控)・入力用(外注用)'!$I$56)</f>
        <v>0</v>
      </c>
      <c r="J56" s="288" t="str">
        <f>IF('内訳(控)・入力用(外注用)'!$J$56="","",'内訳(控)・入力用(外注用)'!$J$56)</f>
        <v/>
      </c>
      <c r="K56" s="302">
        <f>IF('内訳(控)・入力用(外注用)'!$K$56="","",'内訳(控)・入力用(外注用)'!$K$56)</f>
        <v>0</v>
      </c>
      <c r="L56" s="292">
        <f>IF('内訳(控)・入力用(外注用)'!$L$56="","",'内訳(控)・入力用(外注用)'!$L$56)</f>
        <v>0</v>
      </c>
      <c r="M56" s="306">
        <f>IF('内訳(控)・入力用(外注用)'!$M$56="","",'内訳(控)・入力用(外注用)'!$M$56)</f>
        <v>0</v>
      </c>
    </row>
    <row r="57" spans="1:13" s="58" customFormat="1" ht="18.75" customHeight="1">
      <c r="A57" s="215" t="str">
        <f>IF('内訳(控)・入力用(外注用)'!$A$57="","",'内訳(控)・入力用(外注用)'!$A$57)</f>
        <v/>
      </c>
      <c r="B57" s="984" t="str">
        <f>IF('内訳(控)・入力用(外注用)'!$B$57:$D$57="","",'内訳(控)・入力用(外注用)'!$B$57:$D$57)</f>
        <v/>
      </c>
      <c r="C57" s="985"/>
      <c r="D57" s="986"/>
      <c r="E57" s="282" t="str">
        <f>IF('内訳(控)・入力用(外注用)'!$E$57="","",'内訳(控)・入力用(外注用)'!$E$57)</f>
        <v/>
      </c>
      <c r="F57" s="282" t="str">
        <f>IF('内訳(控)・入力用(外注用)'!$F$57="","",'内訳(控)・入力用(外注用)'!$F$57)</f>
        <v/>
      </c>
      <c r="G57" s="277">
        <f>IF('内訳(控)・入力用(外注用)'!$G$57="","",'内訳(控)・入力用(外注用)'!$G$57)</f>
        <v>0</v>
      </c>
      <c r="H57" s="282" t="str">
        <f>IF('内訳(控)・入力用(外注用)'!$H$57="","",'内訳(控)・入力用(外注用)'!$H$57)</f>
        <v/>
      </c>
      <c r="I57" s="298">
        <f>IF('内訳(控)・入力用(外注用)'!$I$57="","",'内訳(控)・入力用(外注用)'!$I$57)</f>
        <v>0</v>
      </c>
      <c r="J57" s="288" t="str">
        <f>IF('内訳(控)・入力用(外注用)'!$J$57="","",'内訳(控)・入力用(外注用)'!$J$57)</f>
        <v/>
      </c>
      <c r="K57" s="302">
        <f>IF('内訳(控)・入力用(外注用)'!$K$57="","",'内訳(控)・入力用(外注用)'!$K$57)</f>
        <v>0</v>
      </c>
      <c r="L57" s="292">
        <f>IF('内訳(控)・入力用(外注用)'!$L$57="","",'内訳(控)・入力用(外注用)'!$L$57)</f>
        <v>0</v>
      </c>
      <c r="M57" s="306">
        <f>IF('内訳(控)・入力用(外注用)'!$M$57="","",'内訳(控)・入力用(外注用)'!$M$57)</f>
        <v>0</v>
      </c>
    </row>
    <row r="58" spans="1:13" s="58" customFormat="1" ht="18.75" customHeight="1">
      <c r="A58" s="215" t="str">
        <f>IF('内訳(控)・入力用(外注用)'!$A$58="","",'内訳(控)・入力用(外注用)'!$A$58)</f>
        <v/>
      </c>
      <c r="B58" s="984" t="str">
        <f>IF('内訳(控)・入力用(外注用)'!$B$58:$D$58="","",'内訳(控)・入力用(外注用)'!$B$58:$D$58)</f>
        <v/>
      </c>
      <c r="C58" s="985"/>
      <c r="D58" s="986"/>
      <c r="E58" s="282" t="str">
        <f>IF('内訳(控)・入力用(外注用)'!$E$58="","",'内訳(控)・入力用(外注用)'!$E$58)</f>
        <v/>
      </c>
      <c r="F58" s="282" t="str">
        <f>IF('内訳(控)・入力用(外注用)'!$F$58="","",'内訳(控)・入力用(外注用)'!$F$58)</f>
        <v/>
      </c>
      <c r="G58" s="277">
        <f>IF('内訳(控)・入力用(外注用)'!$G$58="","",'内訳(控)・入力用(外注用)'!$G$58)</f>
        <v>0</v>
      </c>
      <c r="H58" s="282" t="str">
        <f>IF('内訳(控)・入力用(外注用)'!$H$58="","",'内訳(控)・入力用(外注用)'!$H$58)</f>
        <v/>
      </c>
      <c r="I58" s="298">
        <f>IF('内訳(控)・入力用(外注用)'!$I$58="","",'内訳(控)・入力用(外注用)'!$I$58)</f>
        <v>0</v>
      </c>
      <c r="J58" s="288" t="str">
        <f>IF('内訳(控)・入力用(外注用)'!$J$58="","",'内訳(控)・入力用(外注用)'!$J$58)</f>
        <v/>
      </c>
      <c r="K58" s="302">
        <f>IF('内訳(控)・入力用(外注用)'!$K$58="","",'内訳(控)・入力用(外注用)'!$K$58)</f>
        <v>0</v>
      </c>
      <c r="L58" s="292">
        <f>IF('内訳(控)・入力用(外注用)'!$L$58="","",'内訳(控)・入力用(外注用)'!$L$58)</f>
        <v>0</v>
      </c>
      <c r="M58" s="306">
        <f>IF('内訳(控)・入力用(外注用)'!$M$58="","",'内訳(控)・入力用(外注用)'!$M$58)</f>
        <v>0</v>
      </c>
    </row>
    <row r="59" spans="1:13" s="58" customFormat="1" ht="18.75" customHeight="1">
      <c r="A59" s="215" t="str">
        <f>IF('内訳(控)・入力用(外注用)'!$A$59="","",'内訳(控)・入力用(外注用)'!$A$59)</f>
        <v/>
      </c>
      <c r="B59" s="984" t="str">
        <f>IF('内訳(控)・入力用(外注用)'!$B$59:$D$59="","",'内訳(控)・入力用(外注用)'!$B$59:$D$59)</f>
        <v/>
      </c>
      <c r="C59" s="985"/>
      <c r="D59" s="986"/>
      <c r="E59" s="282" t="str">
        <f>IF('内訳(控)・入力用(外注用)'!$E$59="","",'内訳(控)・入力用(外注用)'!$E$59)</f>
        <v/>
      </c>
      <c r="F59" s="282" t="str">
        <f>IF('内訳(控)・入力用(外注用)'!$F$59="","",'内訳(控)・入力用(外注用)'!$F$59)</f>
        <v/>
      </c>
      <c r="G59" s="277">
        <f>IF('内訳(控)・入力用(外注用)'!$G$59="","",'内訳(控)・入力用(外注用)'!$G$59)</f>
        <v>0</v>
      </c>
      <c r="H59" s="282" t="str">
        <f>IF('内訳(控)・入力用(外注用)'!$H$59="","",'内訳(控)・入力用(外注用)'!$H$59)</f>
        <v/>
      </c>
      <c r="I59" s="298">
        <f>IF('内訳(控)・入力用(外注用)'!$I$59="","",'内訳(控)・入力用(外注用)'!$I$59)</f>
        <v>0</v>
      </c>
      <c r="J59" s="288" t="str">
        <f>IF('内訳(控)・入力用(外注用)'!$J$59="","",'内訳(控)・入力用(外注用)'!$J$59)</f>
        <v/>
      </c>
      <c r="K59" s="302">
        <f>IF('内訳(控)・入力用(外注用)'!$K$59="","",'内訳(控)・入力用(外注用)'!$K$59)</f>
        <v>0</v>
      </c>
      <c r="L59" s="292">
        <f>IF('内訳(控)・入力用(外注用)'!$L$59="","",'内訳(控)・入力用(外注用)'!$L$59)</f>
        <v>0</v>
      </c>
      <c r="M59" s="306">
        <f>IF('内訳(控)・入力用(外注用)'!$M$59="","",'内訳(控)・入力用(外注用)'!$M$59)</f>
        <v>0</v>
      </c>
    </row>
    <row r="60" spans="1:13" s="58" customFormat="1" ht="18.75" customHeight="1">
      <c r="A60" s="215" t="str">
        <f>IF('内訳(控)・入力用(外注用)'!$A$60="","",'内訳(控)・入力用(外注用)'!$A$60)</f>
        <v/>
      </c>
      <c r="B60" s="984" t="str">
        <f>IF('内訳(控)・入力用(外注用)'!$B$60:$D$60="","",'内訳(控)・入力用(外注用)'!$B$60:$D$60)</f>
        <v/>
      </c>
      <c r="C60" s="985"/>
      <c r="D60" s="986"/>
      <c r="E60" s="282" t="str">
        <f>IF('内訳(控)・入力用(外注用)'!$E$60="","",'内訳(控)・入力用(外注用)'!$E$60)</f>
        <v/>
      </c>
      <c r="F60" s="282" t="str">
        <f>IF('内訳(控)・入力用(外注用)'!$F$60="","",'内訳(控)・入力用(外注用)'!$F$60)</f>
        <v/>
      </c>
      <c r="G60" s="277">
        <f>IF('内訳(控)・入力用(外注用)'!$G$60="","",'内訳(控)・入力用(外注用)'!$G$60)</f>
        <v>0</v>
      </c>
      <c r="H60" s="282" t="str">
        <f>IF('内訳(控)・入力用(外注用)'!$H$60="","",'内訳(控)・入力用(外注用)'!$H$60)</f>
        <v/>
      </c>
      <c r="I60" s="298">
        <f>IF('内訳(控)・入力用(外注用)'!$I$60="","",'内訳(控)・入力用(外注用)'!$I$60)</f>
        <v>0</v>
      </c>
      <c r="J60" s="288" t="str">
        <f>IF('内訳(控)・入力用(外注用)'!$J$60="","",'内訳(控)・入力用(外注用)'!$J$60)</f>
        <v/>
      </c>
      <c r="K60" s="302">
        <f>IF('内訳(控)・入力用(外注用)'!$K$60="","",'内訳(控)・入力用(外注用)'!$K$60)</f>
        <v>0</v>
      </c>
      <c r="L60" s="292">
        <f>IF('内訳(控)・入力用(外注用)'!$L$60="","",'内訳(控)・入力用(外注用)'!$L$60)</f>
        <v>0</v>
      </c>
      <c r="M60" s="306">
        <f>IF('内訳(控)・入力用(外注用)'!$M$60="","",'内訳(控)・入力用(外注用)'!$M$60)</f>
        <v>0</v>
      </c>
    </row>
    <row r="61" spans="1:13" s="58" customFormat="1" ht="18.75" customHeight="1">
      <c r="A61" s="215" t="str">
        <f>IF('内訳(控)・入力用(外注用)'!$A$61="","",'内訳(控)・入力用(外注用)'!$A$61)</f>
        <v/>
      </c>
      <c r="B61" s="984" t="str">
        <f>IF('内訳(控)・入力用(外注用)'!$B$61:$D$61="","",'内訳(控)・入力用(外注用)'!$B$61:$D$61)</f>
        <v/>
      </c>
      <c r="C61" s="985"/>
      <c r="D61" s="986"/>
      <c r="E61" s="282" t="str">
        <f>IF('内訳(控)・入力用(外注用)'!$E$61="","",'内訳(控)・入力用(外注用)'!$E$61)</f>
        <v/>
      </c>
      <c r="F61" s="282" t="str">
        <f>IF('内訳(控)・入力用(外注用)'!$F$61="","",'内訳(控)・入力用(外注用)'!$F$61)</f>
        <v/>
      </c>
      <c r="G61" s="277">
        <f>IF('内訳(控)・入力用(外注用)'!$G$61="","",'内訳(控)・入力用(外注用)'!$G$61)</f>
        <v>0</v>
      </c>
      <c r="H61" s="282" t="str">
        <f>IF('内訳(控)・入力用(外注用)'!$H$61="","",'内訳(控)・入力用(外注用)'!$H$61)</f>
        <v/>
      </c>
      <c r="I61" s="298">
        <f>IF('内訳(控)・入力用(外注用)'!$I$61="","",'内訳(控)・入力用(外注用)'!$I$61)</f>
        <v>0</v>
      </c>
      <c r="J61" s="288" t="str">
        <f>IF('内訳(控)・入力用(外注用)'!$J$61="","",'内訳(控)・入力用(外注用)'!$J$61)</f>
        <v/>
      </c>
      <c r="K61" s="302">
        <f>IF('内訳(控)・入力用(外注用)'!$K$61="","",'内訳(控)・入力用(外注用)'!$K$61)</f>
        <v>0</v>
      </c>
      <c r="L61" s="292">
        <f>IF('内訳(控)・入力用(外注用)'!$L$61="","",'内訳(控)・入力用(外注用)'!$L$61)</f>
        <v>0</v>
      </c>
      <c r="M61" s="306">
        <f>IF('内訳(控)・入力用(外注用)'!$M$61="","",'内訳(控)・入力用(外注用)'!$M$61)</f>
        <v>0</v>
      </c>
    </row>
    <row r="62" spans="1:13" s="58" customFormat="1" ht="18.75" customHeight="1">
      <c r="A62" s="215" t="str">
        <f>IF('内訳(控)・入力用(外注用)'!$A$62="","",'内訳(控)・入力用(外注用)'!$A$62)</f>
        <v/>
      </c>
      <c r="B62" s="984" t="str">
        <f>IF('内訳(控)・入力用(外注用)'!$B$62:$D$62="","",'内訳(控)・入力用(外注用)'!$B$62:$D$62)</f>
        <v/>
      </c>
      <c r="C62" s="985"/>
      <c r="D62" s="986"/>
      <c r="E62" s="282" t="str">
        <f>IF('内訳(控)・入力用(外注用)'!$E$62="","",'内訳(控)・入力用(外注用)'!$E$62)</f>
        <v/>
      </c>
      <c r="F62" s="282" t="str">
        <f>IF('内訳(控)・入力用(外注用)'!$F$62="","",'内訳(控)・入力用(外注用)'!$F$62)</f>
        <v/>
      </c>
      <c r="G62" s="277">
        <f>IF('内訳(控)・入力用(外注用)'!$G$62="","",'内訳(控)・入力用(外注用)'!$G$62)</f>
        <v>0</v>
      </c>
      <c r="H62" s="282" t="str">
        <f>IF('内訳(控)・入力用(外注用)'!$H$62="","",'内訳(控)・入力用(外注用)'!$H$62)</f>
        <v/>
      </c>
      <c r="I62" s="298">
        <f>IF('内訳(控)・入力用(外注用)'!$I$62="","",'内訳(控)・入力用(外注用)'!$I$62)</f>
        <v>0</v>
      </c>
      <c r="J62" s="288" t="str">
        <f>IF('内訳(控)・入力用(外注用)'!$J$62="","",'内訳(控)・入力用(外注用)'!$J$62)</f>
        <v/>
      </c>
      <c r="K62" s="302">
        <f>IF('内訳(控)・入力用(外注用)'!$K$62="","",'内訳(控)・入力用(外注用)'!$K$62)</f>
        <v>0</v>
      </c>
      <c r="L62" s="292">
        <f>IF('内訳(控)・入力用(外注用)'!$L$62="","",'内訳(控)・入力用(外注用)'!$L$62)</f>
        <v>0</v>
      </c>
      <c r="M62" s="306">
        <f>IF('内訳(控)・入力用(外注用)'!$M$62="","",'内訳(控)・入力用(外注用)'!$M$62)</f>
        <v>0</v>
      </c>
    </row>
    <row r="63" spans="1:13" s="58" customFormat="1" ht="18.75" customHeight="1">
      <c r="A63" s="215" t="str">
        <f>IF('内訳(控)・入力用(外注用)'!$A$63="","",'内訳(控)・入力用(外注用)'!$A$63)</f>
        <v/>
      </c>
      <c r="B63" s="984" t="str">
        <f>IF('内訳(控)・入力用(外注用)'!$B$63:$D$63="","",'内訳(控)・入力用(外注用)'!$B$63:$D$63)</f>
        <v/>
      </c>
      <c r="C63" s="985"/>
      <c r="D63" s="986"/>
      <c r="E63" s="282" t="str">
        <f>IF('内訳(控)・入力用(外注用)'!$E$63="","",'内訳(控)・入力用(外注用)'!$E$63)</f>
        <v/>
      </c>
      <c r="F63" s="282" t="str">
        <f>IF('内訳(控)・入力用(外注用)'!$F$63="","",'内訳(控)・入力用(外注用)'!$F$63)</f>
        <v/>
      </c>
      <c r="G63" s="277">
        <f>IF('内訳(控)・入力用(外注用)'!$G$63="","",'内訳(控)・入力用(外注用)'!$G$63)</f>
        <v>0</v>
      </c>
      <c r="H63" s="282" t="str">
        <f>IF('内訳(控)・入力用(外注用)'!$H$63="","",'内訳(控)・入力用(外注用)'!$H$63)</f>
        <v/>
      </c>
      <c r="I63" s="298">
        <f>IF('内訳(控)・入力用(外注用)'!$I$63="","",'内訳(控)・入力用(外注用)'!$I$63)</f>
        <v>0</v>
      </c>
      <c r="J63" s="288" t="str">
        <f>IF('内訳(控)・入力用(外注用)'!$J$63="","",'内訳(控)・入力用(外注用)'!$J$63)</f>
        <v/>
      </c>
      <c r="K63" s="302">
        <f>IF('内訳(控)・入力用(外注用)'!$K$63="","",'内訳(控)・入力用(外注用)'!$K$63)</f>
        <v>0</v>
      </c>
      <c r="L63" s="292">
        <f>IF('内訳(控)・入力用(外注用)'!$L$63="","",'内訳(控)・入力用(外注用)'!$L$63)</f>
        <v>0</v>
      </c>
      <c r="M63" s="306">
        <f>IF('内訳(控)・入力用(外注用)'!$M$63="","",'内訳(控)・入力用(外注用)'!$M$63)</f>
        <v>0</v>
      </c>
    </row>
    <row r="64" spans="1:13" s="58" customFormat="1" ht="18.75" customHeight="1">
      <c r="A64" s="215" t="str">
        <f>IF('内訳(控)・入力用(外注用)'!$A$64="","",'内訳(控)・入力用(外注用)'!$A$64)</f>
        <v/>
      </c>
      <c r="B64" s="984" t="str">
        <f>IF('内訳(控)・入力用(外注用)'!$B$64:$D$64="","",'内訳(控)・入力用(外注用)'!$B$64:$D$64)</f>
        <v/>
      </c>
      <c r="C64" s="985"/>
      <c r="D64" s="986"/>
      <c r="E64" s="282" t="str">
        <f>IF('内訳(控)・入力用(外注用)'!$E$64="","",'内訳(控)・入力用(外注用)'!$E$64)</f>
        <v/>
      </c>
      <c r="F64" s="282" t="str">
        <f>IF('内訳(控)・入力用(外注用)'!$F$64="","",'内訳(控)・入力用(外注用)'!$F$64)</f>
        <v/>
      </c>
      <c r="G64" s="277">
        <f>IF('内訳(控)・入力用(外注用)'!$G$64="","",'内訳(控)・入力用(外注用)'!$G$64)</f>
        <v>0</v>
      </c>
      <c r="H64" s="282" t="str">
        <f>IF('内訳(控)・入力用(外注用)'!$H$64="","",'内訳(控)・入力用(外注用)'!$H$64)</f>
        <v/>
      </c>
      <c r="I64" s="298">
        <f>IF('内訳(控)・入力用(外注用)'!$I$64="","",'内訳(控)・入力用(外注用)'!$I$64)</f>
        <v>0</v>
      </c>
      <c r="J64" s="288" t="str">
        <f>IF('内訳(控)・入力用(外注用)'!$J$64="","",'内訳(控)・入力用(外注用)'!$J$64)</f>
        <v/>
      </c>
      <c r="K64" s="302">
        <f>IF('内訳(控)・入力用(外注用)'!$K$64="","",'内訳(控)・入力用(外注用)'!$K$64)</f>
        <v>0</v>
      </c>
      <c r="L64" s="292">
        <f>IF('内訳(控)・入力用(外注用)'!$L$64="","",'内訳(控)・入力用(外注用)'!$L$64)</f>
        <v>0</v>
      </c>
      <c r="M64" s="306">
        <f>IF('内訳(控)・入力用(外注用)'!$M$64="","",'内訳(控)・入力用(外注用)'!$M$64)</f>
        <v>0</v>
      </c>
    </row>
    <row r="65" spans="1:13" s="58" customFormat="1" ht="18.75" customHeight="1">
      <c r="A65" s="215" t="str">
        <f>IF('内訳(控)・入力用(外注用)'!$A$65="","",'内訳(控)・入力用(外注用)'!$A$65)</f>
        <v/>
      </c>
      <c r="B65" s="984" t="str">
        <f>IF('内訳(控)・入力用(外注用)'!$B$65:$D$65="","",'内訳(控)・入力用(外注用)'!$B$65:$D$65)</f>
        <v/>
      </c>
      <c r="C65" s="985"/>
      <c r="D65" s="986"/>
      <c r="E65" s="282" t="str">
        <f>IF('内訳(控)・入力用(外注用)'!$E$65="","",'内訳(控)・入力用(外注用)'!$E$65)</f>
        <v/>
      </c>
      <c r="F65" s="282" t="str">
        <f>IF('内訳(控)・入力用(外注用)'!$F$65="","",'内訳(控)・入力用(外注用)'!$F$65)</f>
        <v/>
      </c>
      <c r="G65" s="277">
        <f>IF('内訳(控)・入力用(外注用)'!$G$65="","",'内訳(控)・入力用(外注用)'!$G$65)</f>
        <v>0</v>
      </c>
      <c r="H65" s="282" t="str">
        <f>IF('内訳(控)・入力用(外注用)'!$H$65="","",'内訳(控)・入力用(外注用)'!$H$65)</f>
        <v/>
      </c>
      <c r="I65" s="298">
        <f>IF('内訳(控)・入力用(外注用)'!$I$65="","",'内訳(控)・入力用(外注用)'!$I$65)</f>
        <v>0</v>
      </c>
      <c r="J65" s="288" t="str">
        <f>IF('内訳(控)・入力用(外注用)'!$J$65="","",'内訳(控)・入力用(外注用)'!$J$65)</f>
        <v/>
      </c>
      <c r="K65" s="302">
        <f>IF('内訳(控)・入力用(外注用)'!$K$65="","",'内訳(控)・入力用(外注用)'!$K$65)</f>
        <v>0</v>
      </c>
      <c r="L65" s="292">
        <f>IF('内訳(控)・入力用(外注用)'!$L$65="","",'内訳(控)・入力用(外注用)'!$L$65)</f>
        <v>0</v>
      </c>
      <c r="M65" s="306">
        <f>IF('内訳(控)・入力用(外注用)'!$M$65="","",'内訳(控)・入力用(外注用)'!$M$65)</f>
        <v>0</v>
      </c>
    </row>
    <row r="66" spans="1:13" s="58" customFormat="1" ht="18.75" customHeight="1">
      <c r="A66" s="215" t="str">
        <f>IF('内訳(控)・入力用(外注用)'!$A$66="","",'内訳(控)・入力用(外注用)'!$A$66)</f>
        <v/>
      </c>
      <c r="B66" s="984" t="str">
        <f>IF('内訳(控)・入力用(外注用)'!$B$66:$D$66="","",'内訳(控)・入力用(外注用)'!$B$66:$D$66)</f>
        <v/>
      </c>
      <c r="C66" s="985"/>
      <c r="D66" s="986"/>
      <c r="E66" s="282" t="str">
        <f>IF('内訳(控)・入力用(外注用)'!$E$66="","",'内訳(控)・入力用(外注用)'!$E$66)</f>
        <v/>
      </c>
      <c r="F66" s="282" t="str">
        <f>IF('内訳(控)・入力用(外注用)'!$F$66="","",'内訳(控)・入力用(外注用)'!$F$66)</f>
        <v/>
      </c>
      <c r="G66" s="277">
        <f>IF('内訳(控)・入力用(外注用)'!$G$66="","",'内訳(控)・入力用(外注用)'!$G$66)</f>
        <v>0</v>
      </c>
      <c r="H66" s="282" t="str">
        <f>IF('内訳(控)・入力用(外注用)'!$H$66="","",'内訳(控)・入力用(外注用)'!$H$66)</f>
        <v/>
      </c>
      <c r="I66" s="298">
        <f>IF('内訳(控)・入力用(外注用)'!$I$66="","",'内訳(控)・入力用(外注用)'!$I$66)</f>
        <v>0</v>
      </c>
      <c r="J66" s="288" t="str">
        <f>IF('内訳(控)・入力用(外注用)'!$J$66="","",'内訳(控)・入力用(外注用)'!$J$66)</f>
        <v/>
      </c>
      <c r="K66" s="302">
        <f>IF('内訳(控)・入力用(外注用)'!$K$66="","",'内訳(控)・入力用(外注用)'!$K$66)</f>
        <v>0</v>
      </c>
      <c r="L66" s="292">
        <f>IF('内訳(控)・入力用(外注用)'!$L$66="","",'内訳(控)・入力用(外注用)'!$L$66)</f>
        <v>0</v>
      </c>
      <c r="M66" s="306">
        <f>IF('内訳(控)・入力用(外注用)'!$M$66="","",'内訳(控)・入力用(外注用)'!$M$66)</f>
        <v>0</v>
      </c>
    </row>
    <row r="67" spans="1:13" s="58" customFormat="1" ht="18.75" customHeight="1">
      <c r="A67" s="215" t="str">
        <f>IF('内訳(控)・入力用(外注用)'!$A$67="","",'内訳(控)・入力用(外注用)'!$A$67)</f>
        <v/>
      </c>
      <c r="B67" s="984" t="str">
        <f>IF('内訳(控)・入力用(外注用)'!$B$67:$D$67="","",'内訳(控)・入力用(外注用)'!$B$67:$D$67)</f>
        <v/>
      </c>
      <c r="C67" s="985"/>
      <c r="D67" s="986"/>
      <c r="E67" s="282" t="str">
        <f>IF('内訳(控)・入力用(外注用)'!$E$67="","",'内訳(控)・入力用(外注用)'!$E$67)</f>
        <v/>
      </c>
      <c r="F67" s="282" t="str">
        <f>IF('内訳(控)・入力用(外注用)'!$F$67="","",'内訳(控)・入力用(外注用)'!$F$67)</f>
        <v/>
      </c>
      <c r="G67" s="277">
        <f>IF('内訳(控)・入力用(外注用)'!$G$67="","",'内訳(控)・入力用(外注用)'!$G$67)</f>
        <v>0</v>
      </c>
      <c r="H67" s="282" t="str">
        <f>IF('内訳(控)・入力用(外注用)'!$H$67="","",'内訳(控)・入力用(外注用)'!$H$67)</f>
        <v/>
      </c>
      <c r="I67" s="298">
        <f>IF('内訳(控)・入力用(外注用)'!$I$67="","",'内訳(控)・入力用(外注用)'!$I$67)</f>
        <v>0</v>
      </c>
      <c r="J67" s="288" t="str">
        <f>IF('内訳(控)・入力用(外注用)'!$J$67="","",'内訳(控)・入力用(外注用)'!$J$67)</f>
        <v/>
      </c>
      <c r="K67" s="302">
        <f>IF('内訳(控)・入力用(外注用)'!$K$67="","",'内訳(控)・入力用(外注用)'!$K$67)</f>
        <v>0</v>
      </c>
      <c r="L67" s="292">
        <f>IF('内訳(控)・入力用(外注用)'!$L$67="","",'内訳(控)・入力用(外注用)'!$L$67)</f>
        <v>0</v>
      </c>
      <c r="M67" s="306">
        <f>IF('内訳(控)・入力用(外注用)'!$M$67="","",'内訳(控)・入力用(外注用)'!$M$67)</f>
        <v>0</v>
      </c>
    </row>
    <row r="68" spans="1:13" s="58" customFormat="1" ht="18.75" customHeight="1">
      <c r="A68" s="215" t="str">
        <f>IF('内訳(控)・入力用(外注用)'!$A$68="","",'内訳(控)・入力用(外注用)'!$A$68)</f>
        <v/>
      </c>
      <c r="B68" s="984" t="str">
        <f>IF('内訳(控)・入力用(外注用)'!$B$68:$D$68="","",'内訳(控)・入力用(外注用)'!$B$68:$D$68)</f>
        <v/>
      </c>
      <c r="C68" s="985"/>
      <c r="D68" s="986"/>
      <c r="E68" s="282" t="str">
        <f>IF('内訳(控)・入力用(外注用)'!$E$68="","",'内訳(控)・入力用(外注用)'!$E$68)</f>
        <v/>
      </c>
      <c r="F68" s="282" t="str">
        <f>IF('内訳(控)・入力用(外注用)'!$F$68="","",'内訳(控)・入力用(外注用)'!$F$68)</f>
        <v/>
      </c>
      <c r="G68" s="277">
        <f>IF('内訳(控)・入力用(外注用)'!$G$68="","",'内訳(控)・入力用(外注用)'!$G$68)</f>
        <v>0</v>
      </c>
      <c r="H68" s="282" t="str">
        <f>IF('内訳(控)・入力用(外注用)'!$H$68="","",'内訳(控)・入力用(外注用)'!$H$68)</f>
        <v/>
      </c>
      <c r="I68" s="298">
        <f>IF('内訳(控)・入力用(外注用)'!$I$68="","",'内訳(控)・入力用(外注用)'!$I$68)</f>
        <v>0</v>
      </c>
      <c r="J68" s="288" t="str">
        <f>IF('内訳(控)・入力用(外注用)'!$J$68="","",'内訳(控)・入力用(外注用)'!$J$68)</f>
        <v/>
      </c>
      <c r="K68" s="302">
        <f>IF('内訳(控)・入力用(外注用)'!$K$68="","",'内訳(控)・入力用(外注用)'!$K$68)</f>
        <v>0</v>
      </c>
      <c r="L68" s="292">
        <f>IF('内訳(控)・入力用(外注用)'!$L$68="","",'内訳(控)・入力用(外注用)'!$L$68)</f>
        <v>0</v>
      </c>
      <c r="M68" s="306">
        <f>IF('内訳(控)・入力用(外注用)'!$M$68="","",'内訳(控)・入力用(外注用)'!$M$68)</f>
        <v>0</v>
      </c>
    </row>
    <row r="69" spans="1:13" s="58" customFormat="1" ht="18.75" customHeight="1">
      <c r="A69" s="215" t="str">
        <f>IF('内訳(控)・入力用(外注用)'!$A$69="","",'内訳(控)・入力用(外注用)'!$A$69)</f>
        <v/>
      </c>
      <c r="B69" s="984" t="str">
        <f>IF('内訳(控)・入力用(外注用)'!$B$69:$D$69="","",'内訳(控)・入力用(外注用)'!$B$69:$D$69)</f>
        <v/>
      </c>
      <c r="C69" s="985"/>
      <c r="D69" s="986"/>
      <c r="E69" s="282" t="str">
        <f>IF('内訳(控)・入力用(外注用)'!$E$69="","",'内訳(控)・入力用(外注用)'!$E$69)</f>
        <v/>
      </c>
      <c r="F69" s="282" t="str">
        <f>IF('内訳(控)・入力用(外注用)'!$F$69="","",'内訳(控)・入力用(外注用)'!$F$69)</f>
        <v/>
      </c>
      <c r="G69" s="277">
        <f>IF('内訳(控)・入力用(外注用)'!$G$69="","",'内訳(控)・入力用(外注用)'!$G$69)</f>
        <v>0</v>
      </c>
      <c r="H69" s="282" t="str">
        <f>IF('内訳(控)・入力用(外注用)'!$H$69="","",'内訳(控)・入力用(外注用)'!$H$69)</f>
        <v/>
      </c>
      <c r="I69" s="298">
        <f>IF('内訳(控)・入力用(外注用)'!$I$69="","",'内訳(控)・入力用(外注用)'!$I$69)</f>
        <v>0</v>
      </c>
      <c r="J69" s="288" t="str">
        <f>IF('内訳(控)・入力用(外注用)'!$J$69="","",'内訳(控)・入力用(外注用)'!$J$69)</f>
        <v/>
      </c>
      <c r="K69" s="302">
        <f>IF('内訳(控)・入力用(外注用)'!$K$69="","",'内訳(控)・入力用(外注用)'!$K$69)</f>
        <v>0</v>
      </c>
      <c r="L69" s="292">
        <f>IF('内訳(控)・入力用(外注用)'!$L$69="","",'内訳(控)・入力用(外注用)'!$L$69)</f>
        <v>0</v>
      </c>
      <c r="M69" s="306">
        <f>IF('内訳(控)・入力用(外注用)'!$M$69="","",'内訳(控)・入力用(外注用)'!$M$69)</f>
        <v>0</v>
      </c>
    </row>
    <row r="70" spans="1:13" s="58" customFormat="1" ht="18.75" customHeight="1">
      <c r="A70" s="215" t="str">
        <f>IF('内訳(控)・入力用(外注用)'!$A$70="","",'内訳(控)・入力用(外注用)'!$A$70)</f>
        <v/>
      </c>
      <c r="B70" s="984" t="str">
        <f>IF('内訳(控)・入力用(外注用)'!$B$70:$D$70="","",'内訳(控)・入力用(外注用)'!$B$70:$D$70)</f>
        <v/>
      </c>
      <c r="C70" s="985"/>
      <c r="D70" s="986"/>
      <c r="E70" s="282" t="str">
        <f>IF('内訳(控)・入力用(外注用)'!$E$70="","",'内訳(控)・入力用(外注用)'!$E$70)</f>
        <v/>
      </c>
      <c r="F70" s="282" t="str">
        <f>IF('内訳(控)・入力用(外注用)'!$F$70="","",'内訳(控)・入力用(外注用)'!$F$70)</f>
        <v/>
      </c>
      <c r="G70" s="277">
        <f>IF('内訳(控)・入力用(外注用)'!$G$70="","",'内訳(控)・入力用(外注用)'!$G$70)</f>
        <v>0</v>
      </c>
      <c r="H70" s="282" t="str">
        <f>IF('内訳(控)・入力用(外注用)'!$H$70="","",'内訳(控)・入力用(外注用)'!$H$70)</f>
        <v/>
      </c>
      <c r="I70" s="298">
        <f>IF('内訳(控)・入力用(外注用)'!$I$70="","",'内訳(控)・入力用(外注用)'!$I$70)</f>
        <v>0</v>
      </c>
      <c r="J70" s="288" t="str">
        <f>IF('内訳(控)・入力用(外注用)'!$J$70="","",'内訳(控)・入力用(外注用)'!$J$70)</f>
        <v/>
      </c>
      <c r="K70" s="302">
        <f>IF('内訳(控)・入力用(外注用)'!$K$70="","",'内訳(控)・入力用(外注用)'!$K$70)</f>
        <v>0</v>
      </c>
      <c r="L70" s="292">
        <f>IF('内訳(控)・入力用(外注用)'!$L$70="","",'内訳(控)・入力用(外注用)'!$L$70)</f>
        <v>0</v>
      </c>
      <c r="M70" s="306">
        <f>IF('内訳(控)・入力用(外注用)'!$M$70="","",'内訳(控)・入力用(外注用)'!$M$70)</f>
        <v>0</v>
      </c>
    </row>
    <row r="71" spans="1:13" s="58" customFormat="1" ht="18.75" customHeight="1">
      <c r="A71" s="215" t="str">
        <f>IF('内訳(控)・入力用(外注用)'!$A$71="","",'内訳(控)・入力用(外注用)'!$A$71)</f>
        <v/>
      </c>
      <c r="B71" s="984" t="str">
        <f>IF('内訳(控)・入力用(外注用)'!$B$71:$D$71="","",'内訳(控)・入力用(外注用)'!$B$71:$D$71)</f>
        <v/>
      </c>
      <c r="C71" s="985"/>
      <c r="D71" s="986"/>
      <c r="E71" s="282" t="str">
        <f>IF('内訳(控)・入力用(外注用)'!$E$71="","",'内訳(控)・入力用(外注用)'!$E$71)</f>
        <v/>
      </c>
      <c r="F71" s="282" t="str">
        <f>IF('内訳(控)・入力用(外注用)'!$F$71="","",'内訳(控)・入力用(外注用)'!$F$71)</f>
        <v/>
      </c>
      <c r="G71" s="277">
        <f>IF('内訳(控)・入力用(外注用)'!$G$71="","",'内訳(控)・入力用(外注用)'!$G$71)</f>
        <v>0</v>
      </c>
      <c r="H71" s="282" t="str">
        <f>IF('内訳(控)・入力用(外注用)'!$H$71="","",'内訳(控)・入力用(外注用)'!$H$71)</f>
        <v/>
      </c>
      <c r="I71" s="298">
        <f>IF('内訳(控)・入力用(外注用)'!$I$71="","",'内訳(控)・入力用(外注用)'!$I$71)</f>
        <v>0</v>
      </c>
      <c r="J71" s="288" t="str">
        <f>IF('内訳(控)・入力用(外注用)'!$J$71="","",'内訳(控)・入力用(外注用)'!$J$71)</f>
        <v/>
      </c>
      <c r="K71" s="302">
        <f>IF('内訳(控)・入力用(外注用)'!$K$71="","",'内訳(控)・入力用(外注用)'!$K$71)</f>
        <v>0</v>
      </c>
      <c r="L71" s="292">
        <f>IF('内訳(控)・入力用(外注用)'!$L$71="","",'内訳(控)・入力用(外注用)'!$L$71)</f>
        <v>0</v>
      </c>
      <c r="M71" s="306">
        <f>IF('内訳(控)・入力用(外注用)'!$M$71="","",'内訳(控)・入力用(外注用)'!$M$71)</f>
        <v>0</v>
      </c>
    </row>
    <row r="72" spans="1:13" s="58" customFormat="1" ht="18.75" customHeight="1">
      <c r="A72" s="215" t="str">
        <f>IF('内訳(控)・入力用(外注用)'!$A$72="","",'内訳(控)・入力用(外注用)'!$A$72)</f>
        <v/>
      </c>
      <c r="B72" s="984" t="str">
        <f>IF('内訳(控)・入力用(外注用)'!$B$72:$D$72="","",'内訳(控)・入力用(外注用)'!$B$72:$D$72)</f>
        <v/>
      </c>
      <c r="C72" s="985"/>
      <c r="D72" s="986"/>
      <c r="E72" s="282" t="str">
        <f>IF('内訳(控)・入力用(外注用)'!$E$72="","",'内訳(控)・入力用(外注用)'!$E$72)</f>
        <v/>
      </c>
      <c r="F72" s="282" t="str">
        <f>IF('内訳(控)・入力用(外注用)'!$F$72="","",'内訳(控)・入力用(外注用)'!$F$72)</f>
        <v/>
      </c>
      <c r="G72" s="277">
        <f>IF('内訳(控)・入力用(外注用)'!$G$72="","",'内訳(控)・入力用(外注用)'!$G$72)</f>
        <v>0</v>
      </c>
      <c r="H72" s="282" t="str">
        <f>IF('内訳(控)・入力用(外注用)'!$H$72="","",'内訳(控)・入力用(外注用)'!$H$72)</f>
        <v/>
      </c>
      <c r="I72" s="298">
        <f>IF('内訳(控)・入力用(外注用)'!$I$72="","",'内訳(控)・入力用(外注用)'!$I$72)</f>
        <v>0</v>
      </c>
      <c r="J72" s="288" t="str">
        <f>IF('内訳(控)・入力用(外注用)'!$J$72="","",'内訳(控)・入力用(外注用)'!$J$72)</f>
        <v/>
      </c>
      <c r="K72" s="302">
        <f>IF('内訳(控)・入力用(外注用)'!$K$72="","",'内訳(控)・入力用(外注用)'!$K$72)</f>
        <v>0</v>
      </c>
      <c r="L72" s="292">
        <f>IF('内訳(控)・入力用(外注用)'!$L$72="","",'内訳(控)・入力用(外注用)'!$L$72)</f>
        <v>0</v>
      </c>
      <c r="M72" s="306">
        <f>IF('内訳(控)・入力用(外注用)'!$M$72="","",'内訳(控)・入力用(外注用)'!$M$72)</f>
        <v>0</v>
      </c>
    </row>
    <row r="73" spans="1:13" s="58" customFormat="1" ht="18.75" customHeight="1">
      <c r="A73" s="215" t="str">
        <f>IF('内訳(控)・入力用(外注用)'!$A$73="","",'内訳(控)・入力用(外注用)'!$A$73)</f>
        <v/>
      </c>
      <c r="B73" s="984" t="str">
        <f>IF('内訳(控)・入力用(外注用)'!$B$73:$D$73="","",'内訳(控)・入力用(外注用)'!$B$73:$D$73)</f>
        <v/>
      </c>
      <c r="C73" s="985"/>
      <c r="D73" s="986"/>
      <c r="E73" s="282" t="str">
        <f>IF('内訳(控)・入力用(外注用)'!$E$73="","",'内訳(控)・入力用(外注用)'!$E$73)</f>
        <v/>
      </c>
      <c r="F73" s="282" t="str">
        <f>IF('内訳(控)・入力用(外注用)'!$F$73="","",'内訳(控)・入力用(外注用)'!$F$73)</f>
        <v/>
      </c>
      <c r="G73" s="277">
        <f>IF('内訳(控)・入力用(外注用)'!$G$73="","",'内訳(控)・入力用(外注用)'!$G$73)</f>
        <v>0</v>
      </c>
      <c r="H73" s="282" t="str">
        <f>IF('内訳(控)・入力用(外注用)'!$H$73="","",'内訳(控)・入力用(外注用)'!$H$73)</f>
        <v/>
      </c>
      <c r="I73" s="298">
        <f>IF('内訳(控)・入力用(外注用)'!$I$73="","",'内訳(控)・入力用(外注用)'!$I$73)</f>
        <v>0</v>
      </c>
      <c r="J73" s="288" t="str">
        <f>IF('内訳(控)・入力用(外注用)'!$J$73="","",'内訳(控)・入力用(外注用)'!$J$73)</f>
        <v/>
      </c>
      <c r="K73" s="302">
        <f>IF('内訳(控)・入力用(外注用)'!$K$73="","",'内訳(控)・入力用(外注用)'!$K$73)</f>
        <v>0</v>
      </c>
      <c r="L73" s="292">
        <f>IF('内訳(控)・入力用(外注用)'!$L$73="","",'内訳(控)・入力用(外注用)'!$L$73)</f>
        <v>0</v>
      </c>
      <c r="M73" s="306">
        <f>IF('内訳(控)・入力用(外注用)'!$M$73="","",'内訳(控)・入力用(外注用)'!$M$73)</f>
        <v>0</v>
      </c>
    </row>
    <row r="74" spans="1:13" s="58" customFormat="1" ht="18.75" customHeight="1">
      <c r="A74" s="215" t="str">
        <f>IF('内訳(控)・入力用(外注用)'!$A$74="","",'内訳(控)・入力用(外注用)'!$A$74)</f>
        <v/>
      </c>
      <c r="B74" s="984" t="str">
        <f>IF('内訳(控)・入力用(外注用)'!$B$74:$D$74="","",'内訳(控)・入力用(外注用)'!$B$74:$D$74)</f>
        <v/>
      </c>
      <c r="C74" s="985"/>
      <c r="D74" s="986"/>
      <c r="E74" s="282" t="str">
        <f>IF('内訳(控)・入力用(外注用)'!$E$74="","",'内訳(控)・入力用(外注用)'!$E$74)</f>
        <v/>
      </c>
      <c r="F74" s="282" t="str">
        <f>IF('内訳(控)・入力用(外注用)'!$F$74="","",'内訳(控)・入力用(外注用)'!$F$74)</f>
        <v/>
      </c>
      <c r="G74" s="277">
        <f>IF('内訳(控)・入力用(外注用)'!$G$74="","",'内訳(控)・入力用(外注用)'!$G$74)</f>
        <v>0</v>
      </c>
      <c r="H74" s="282" t="str">
        <f>IF('内訳(控)・入力用(外注用)'!$H$74="","",'内訳(控)・入力用(外注用)'!$H$74)</f>
        <v/>
      </c>
      <c r="I74" s="298">
        <f>IF('内訳(控)・入力用(外注用)'!$I$74="","",'内訳(控)・入力用(外注用)'!$I$74)</f>
        <v>0</v>
      </c>
      <c r="J74" s="288" t="str">
        <f>IF('内訳(控)・入力用(外注用)'!$J$74="","",'内訳(控)・入力用(外注用)'!$J$74)</f>
        <v/>
      </c>
      <c r="K74" s="302">
        <f>IF('内訳(控)・入力用(外注用)'!$K$74="","",'内訳(控)・入力用(外注用)'!$K$74)</f>
        <v>0</v>
      </c>
      <c r="L74" s="292">
        <f>IF('内訳(控)・入力用(外注用)'!$L$74="","",'内訳(控)・入力用(外注用)'!$L$74)</f>
        <v>0</v>
      </c>
      <c r="M74" s="306">
        <f>IF('内訳(控)・入力用(外注用)'!$M$74="","",'内訳(控)・入力用(外注用)'!$M$74)</f>
        <v>0</v>
      </c>
    </row>
    <row r="75" spans="1:13" s="58" customFormat="1" ht="18.75" customHeight="1">
      <c r="A75" s="215" t="str">
        <f>IF('内訳(控)・入力用(外注用)'!$A$75="","",'内訳(控)・入力用(外注用)'!$A$75)</f>
        <v/>
      </c>
      <c r="B75" s="984" t="str">
        <f>IF('内訳(控)・入力用(外注用)'!$B$75:$D$75="","",'内訳(控)・入力用(外注用)'!$B$75:$D$75)</f>
        <v/>
      </c>
      <c r="C75" s="985"/>
      <c r="D75" s="986"/>
      <c r="E75" s="282" t="str">
        <f>IF('内訳(控)・入力用(外注用)'!$E$75="","",'内訳(控)・入力用(外注用)'!$E$75)</f>
        <v/>
      </c>
      <c r="F75" s="282" t="str">
        <f>IF('内訳(控)・入力用(外注用)'!$F$75="","",'内訳(控)・入力用(外注用)'!$F$75)</f>
        <v/>
      </c>
      <c r="G75" s="277">
        <f>IF('内訳(控)・入力用(外注用)'!$G$75="","",'内訳(控)・入力用(外注用)'!$G$75)</f>
        <v>0</v>
      </c>
      <c r="H75" s="282" t="str">
        <f>IF('内訳(控)・入力用(外注用)'!$H$75="","",'内訳(控)・入力用(外注用)'!$H$75)</f>
        <v/>
      </c>
      <c r="I75" s="298">
        <f>IF('内訳(控)・入力用(外注用)'!$I$75="","",'内訳(控)・入力用(外注用)'!$I$75)</f>
        <v>0</v>
      </c>
      <c r="J75" s="288" t="str">
        <f>IF('内訳(控)・入力用(外注用)'!$J$75="","",'内訳(控)・入力用(外注用)'!$J$75)</f>
        <v/>
      </c>
      <c r="K75" s="302">
        <f>IF('内訳(控)・入力用(外注用)'!$K$75="","",'内訳(控)・入力用(外注用)'!$K$75)</f>
        <v>0</v>
      </c>
      <c r="L75" s="292">
        <f>IF('内訳(控)・入力用(外注用)'!$L$75="","",'内訳(控)・入力用(外注用)'!$L$75)</f>
        <v>0</v>
      </c>
      <c r="M75" s="306">
        <f>IF('内訳(控)・入力用(外注用)'!$M$75="","",'内訳(控)・入力用(外注用)'!$M$75)</f>
        <v>0</v>
      </c>
    </row>
    <row r="76" spans="1:13" s="58" customFormat="1" ht="18.75" customHeight="1">
      <c r="A76" s="215" t="str">
        <f>IF('内訳(控)・入力用(外注用)'!$A$76="","",'内訳(控)・入力用(外注用)'!$A$76)</f>
        <v/>
      </c>
      <c r="B76" s="984" t="str">
        <f>IF('内訳(控)・入力用(外注用)'!$B$76:$D$76="","",'内訳(控)・入力用(外注用)'!$B$76:$D$76)</f>
        <v/>
      </c>
      <c r="C76" s="985"/>
      <c r="D76" s="986"/>
      <c r="E76" s="282" t="str">
        <f>IF('内訳(控)・入力用(外注用)'!$E$76="","",'内訳(控)・入力用(外注用)'!$E$76)</f>
        <v/>
      </c>
      <c r="F76" s="282" t="str">
        <f>IF('内訳(控)・入力用(外注用)'!$F$76="","",'内訳(控)・入力用(外注用)'!$F$76)</f>
        <v/>
      </c>
      <c r="G76" s="277">
        <f>IF('内訳(控)・入力用(外注用)'!$G$76="","",'内訳(控)・入力用(外注用)'!$G$76)</f>
        <v>0</v>
      </c>
      <c r="H76" s="282" t="str">
        <f>IF('内訳(控)・入力用(外注用)'!$H$76="","",'内訳(控)・入力用(外注用)'!$H$76)</f>
        <v/>
      </c>
      <c r="I76" s="298">
        <f>IF('内訳(控)・入力用(外注用)'!$I$76="","",'内訳(控)・入力用(外注用)'!$I$76)</f>
        <v>0</v>
      </c>
      <c r="J76" s="288" t="str">
        <f>IF('内訳(控)・入力用(外注用)'!$J$76="","",'内訳(控)・入力用(外注用)'!$J$76)</f>
        <v/>
      </c>
      <c r="K76" s="302">
        <f>IF('内訳(控)・入力用(外注用)'!$K$76="","",'内訳(控)・入力用(外注用)'!$K$76)</f>
        <v>0</v>
      </c>
      <c r="L76" s="292">
        <f>IF('内訳(控)・入力用(外注用)'!$L$76="","",'内訳(控)・入力用(外注用)'!$L$76)</f>
        <v>0</v>
      </c>
      <c r="M76" s="306">
        <f>IF('内訳(控)・入力用(外注用)'!$M$76="","",'内訳(控)・入力用(外注用)'!$M$76)</f>
        <v>0</v>
      </c>
    </row>
    <row r="77" spans="1:13" s="58" customFormat="1" ht="18.75" customHeight="1" thickBot="1">
      <c r="A77" s="216" t="str">
        <f>IF('内訳(控)・入力用(外注用)'!$A$77="","",'内訳(控)・入力用(外注用)'!$A$77)</f>
        <v/>
      </c>
      <c r="B77" s="993" t="str">
        <f>IF('内訳(控)・入力用(外注用)'!$B$77:$D$77="","",'内訳(控)・入力用(外注用)'!$B$77:$D$77)</f>
        <v/>
      </c>
      <c r="C77" s="994"/>
      <c r="D77" s="995"/>
      <c r="E77" s="283" t="str">
        <f>IF('内訳(控)・入力用(外注用)'!$E$77="","",'内訳(控)・入力用(外注用)'!$E$77)</f>
        <v/>
      </c>
      <c r="F77" s="283" t="str">
        <f>IF('内訳(控)・入力用(外注用)'!$F$77="","",'内訳(控)・入力用(外注用)'!$F$77)</f>
        <v/>
      </c>
      <c r="G77" s="278">
        <f>IF('内訳(控)・入力用(外注用)'!$G$77="","",'内訳(控)・入力用(外注用)'!$G$77)</f>
        <v>0</v>
      </c>
      <c r="H77" s="283" t="str">
        <f>IF('内訳(控)・入力用(外注用)'!$H$77="","",'内訳(控)・入力用(外注用)'!$H$77)</f>
        <v/>
      </c>
      <c r="I77" s="299">
        <f>IF('内訳(控)・入力用(外注用)'!$I$77="","",'内訳(控)・入力用(外注用)'!$I$77)</f>
        <v>0</v>
      </c>
      <c r="J77" s="289" t="str">
        <f>IF('内訳(控)・入力用(外注用)'!$J$77="","",'内訳(控)・入力用(外注用)'!$J$77)</f>
        <v/>
      </c>
      <c r="K77" s="303">
        <f>IF('内訳(控)・入力用(外注用)'!$K$77="","",'内訳(控)・入力用(外注用)'!$K$77)</f>
        <v>0</v>
      </c>
      <c r="L77" s="293">
        <f>IF('内訳(控)・入力用(外注用)'!$L$77="","",'内訳(控)・入力用(外注用)'!$L$77)</f>
        <v>0</v>
      </c>
      <c r="M77" s="307">
        <f>IF('内訳(控)・入力用(外注用)'!$M$77="","",'内訳(控)・入力用(外注用)'!$M$77)</f>
        <v>0</v>
      </c>
    </row>
    <row r="78" spans="1:13" s="56" customFormat="1" ht="18.75" customHeight="1" thickTop="1" thickBot="1">
      <c r="A78" s="218"/>
      <c r="B78" s="1003" t="s">
        <v>61</v>
      </c>
      <c r="C78" s="1004"/>
      <c r="D78" s="1005"/>
      <c r="E78" s="195"/>
      <c r="F78" s="196"/>
      <c r="G78" s="312">
        <f>IF('内訳(控)・入力用(外注用)'!$G$78="","",'内訳(控)・入力用(外注用)'!$G$78)</f>
        <v>0</v>
      </c>
      <c r="H78" s="60"/>
      <c r="I78" s="311">
        <f>IF('内訳(控)・入力用(外注用)'!$I$78="","",'内訳(控)・入力用(外注用)'!$I$78)</f>
        <v>0</v>
      </c>
      <c r="J78" s="192"/>
      <c r="K78" s="304">
        <f>IF('内訳(控)・入力用(外注用)'!$K$78="","",'内訳(控)・入力用(外注用)'!$K$78)</f>
        <v>0</v>
      </c>
      <c r="L78" s="197"/>
      <c r="M78" s="310">
        <f>IF('内訳(控)・入力用(外注用)'!$M$78="","",'内訳(控)・入力用(外注用)'!$M$78)</f>
        <v>0</v>
      </c>
    </row>
    <row r="79" spans="1:13" s="57" customFormat="1" ht="18" customHeight="1" thickTop="1">
      <c r="A79" s="198" t="s">
        <v>63</v>
      </c>
      <c r="B79" s="199"/>
      <c r="C79" s="199"/>
      <c r="D79" s="199"/>
      <c r="E79" s="200"/>
      <c r="F79" s="200"/>
      <c r="G79" s="65"/>
      <c r="H79" s="200"/>
      <c r="I79" s="65"/>
      <c r="J79" s="26"/>
      <c r="K79" s="66"/>
      <c r="L79" s="200"/>
      <c r="M79" s="65"/>
    </row>
    <row r="80" spans="1:13" s="57" customFormat="1" ht="18" customHeight="1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</row>
    <row r="81" spans="1:13" s="56" customFormat="1" ht="18" customHeight="1">
      <c r="A81" s="1002" t="s">
        <v>49</v>
      </c>
      <c r="B81" s="1002"/>
      <c r="C81" s="1002"/>
      <c r="D81" s="1002"/>
      <c r="E81" s="1002"/>
      <c r="F81" s="1002"/>
      <c r="G81" s="1002"/>
      <c r="H81" s="1002"/>
      <c r="I81" s="1002"/>
      <c r="J81" s="1002"/>
      <c r="K81" s="1002"/>
      <c r="L81" s="1002"/>
      <c r="M81" s="1002"/>
    </row>
    <row r="82" spans="1:13" s="56" customFormat="1" ht="18" customHeight="1">
      <c r="A82" s="194"/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51" t="s">
        <v>122</v>
      </c>
    </row>
    <row r="83" spans="1:13" s="56" customFormat="1" ht="6" customHeight="1">
      <c r="A83" s="194"/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</row>
    <row r="84" spans="1:13" s="57" customFormat="1" ht="18" customHeight="1">
      <c r="A84" s="183"/>
      <c r="B84" s="183"/>
      <c r="C84" s="183"/>
      <c r="D84" s="183"/>
      <c r="E84" s="183"/>
      <c r="F84" s="183"/>
      <c r="G84" s="183"/>
      <c r="H84" s="183"/>
      <c r="I84" s="183"/>
      <c r="J84" s="184"/>
      <c r="K84" s="184"/>
      <c r="L84" s="850" t="str">
        <f>L44</f>
        <v/>
      </c>
      <c r="M84" s="850"/>
    </row>
    <row r="85" spans="1:13" s="57" customFormat="1" ht="18" customHeight="1">
      <c r="A85" s="183"/>
      <c r="B85" s="183"/>
      <c r="C85" s="183"/>
      <c r="D85" s="183"/>
      <c r="E85" s="183"/>
      <c r="F85" s="183"/>
      <c r="G85" s="183"/>
      <c r="H85" s="183"/>
      <c r="I85" s="183"/>
      <c r="J85" s="184"/>
      <c r="K85" s="184"/>
      <c r="L85" s="185"/>
      <c r="M85" s="185"/>
    </row>
    <row r="86" spans="1:13" s="57" customFormat="1" ht="18" customHeight="1">
      <c r="A86" s="979" t="s">
        <v>50</v>
      </c>
      <c r="B86" s="979"/>
      <c r="C86" s="186"/>
      <c r="D86" s="207">
        <f>D46</f>
        <v>0</v>
      </c>
      <c r="E86" s="207"/>
      <c r="F86" s="217"/>
      <c r="G86" s="217"/>
      <c r="H86" s="217"/>
      <c r="I86" s="212" t="s">
        <v>99</v>
      </c>
      <c r="J86" s="980">
        <f>J46</f>
        <v>0</v>
      </c>
      <c r="K86" s="980"/>
      <c r="L86" s="980"/>
      <c r="M86" s="980"/>
    </row>
    <row r="87" spans="1:13" s="57" customFormat="1" ht="18" customHeight="1">
      <c r="A87" s="981"/>
      <c r="B87" s="981"/>
      <c r="C87" s="27"/>
      <c r="D87" s="982"/>
      <c r="E87" s="982"/>
      <c r="F87" s="982"/>
      <c r="G87" s="982"/>
      <c r="H87" s="217"/>
      <c r="I87" s="217"/>
      <c r="J87" s="983">
        <f>J47</f>
        <v>0</v>
      </c>
      <c r="K87" s="983"/>
      <c r="L87" s="983"/>
      <c r="M87" s="983"/>
    </row>
    <row r="88" spans="1:13" s="57" customFormat="1" ht="18" customHeight="1">
      <c r="A88" s="979" t="s">
        <v>51</v>
      </c>
      <c r="B88" s="979"/>
      <c r="C88" s="186"/>
      <c r="D88" s="987">
        <f>D48</f>
        <v>0</v>
      </c>
      <c r="E88" s="988"/>
      <c r="F88" s="988"/>
      <c r="G88" s="988"/>
      <c r="H88" s="217"/>
      <c r="I88" s="217"/>
      <c r="J88" s="989">
        <f>J48</f>
        <v>0</v>
      </c>
      <c r="K88" s="989"/>
      <c r="L88" s="989"/>
      <c r="M88" s="989"/>
    </row>
    <row r="89" spans="1:13" s="57" customFormat="1" ht="18" customHeight="1" thickBot="1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</row>
    <row r="90" spans="1:13" s="57" customFormat="1" ht="18.75" customHeight="1" thickTop="1">
      <c r="A90" s="425" t="s">
        <v>52</v>
      </c>
      <c r="B90" s="411" t="s">
        <v>53</v>
      </c>
      <c r="C90" s="411"/>
      <c r="D90" s="411"/>
      <c r="E90" s="411" t="s">
        <v>54</v>
      </c>
      <c r="F90" s="411"/>
      <c r="G90" s="411"/>
      <c r="H90" s="411" t="s">
        <v>55</v>
      </c>
      <c r="I90" s="417"/>
      <c r="J90" s="991" t="s">
        <v>56</v>
      </c>
      <c r="K90" s="992"/>
      <c r="L90" s="410" t="s">
        <v>57</v>
      </c>
      <c r="M90" s="412"/>
    </row>
    <row r="91" spans="1:13" s="57" customFormat="1" ht="18.75" customHeight="1">
      <c r="A91" s="990"/>
      <c r="B91" s="327"/>
      <c r="C91" s="327"/>
      <c r="D91" s="327"/>
      <c r="E91" s="187" t="s">
        <v>58</v>
      </c>
      <c r="F91" s="187" t="s">
        <v>59</v>
      </c>
      <c r="G91" s="187" t="s">
        <v>60</v>
      </c>
      <c r="H91" s="187" t="s">
        <v>58</v>
      </c>
      <c r="I91" s="114" t="s">
        <v>60</v>
      </c>
      <c r="J91" s="188" t="s">
        <v>58</v>
      </c>
      <c r="K91" s="189" t="s">
        <v>60</v>
      </c>
      <c r="L91" s="96" t="s">
        <v>58</v>
      </c>
      <c r="M91" s="190" t="s">
        <v>60</v>
      </c>
    </row>
    <row r="92" spans="1:13" s="58" customFormat="1" ht="18.75" customHeight="1">
      <c r="A92" s="215" t="str">
        <f>IF('内訳(控)・入力用(外注用)'!$A$92="","",'内訳(控)・入力用(外注用)'!$A$92)</f>
        <v/>
      </c>
      <c r="B92" s="984" t="str">
        <f>IF('内訳(控)・入力用(外注用)'!$B$92:$D$92="","",'内訳(控)・入力用(外注用)'!$B$92:$D$92)</f>
        <v/>
      </c>
      <c r="C92" s="985"/>
      <c r="D92" s="986"/>
      <c r="E92" s="282" t="str">
        <f>IF('内訳(控)・入力用(外注用)'!$E$92="","",'内訳(控)・入力用(外注用)'!$E$92)</f>
        <v/>
      </c>
      <c r="F92" s="282" t="str">
        <f>IF('内訳(控)・入力用(外注用)'!$F$92="","",'内訳(控)・入力用(外注用)'!$F$92)</f>
        <v/>
      </c>
      <c r="G92" s="277">
        <f>IF('内訳(控)・入力用(外注用)'!$G$92="","",'内訳(控)・入力用(外注用)'!$G$92)</f>
        <v>0</v>
      </c>
      <c r="H92" s="282" t="str">
        <f>IF('内訳(控)・入力用(外注用)'!$H$92="","",'内訳(控)・入力用(外注用)'!$H$92)</f>
        <v/>
      </c>
      <c r="I92" s="298">
        <f>IF('内訳(控)・入力用(外注用)'!$I$92="","",'内訳(控)・入力用(外注用)'!$I$92)</f>
        <v>0</v>
      </c>
      <c r="J92" s="288" t="str">
        <f>IF('内訳(控)・入力用(外注用)'!$J$92="","",'内訳(控)・入力用(外注用)'!$J$92)</f>
        <v/>
      </c>
      <c r="K92" s="302">
        <f>IF('内訳(控)・入力用(外注用)'!$K$92="","",'内訳(控)・入力用(外注用)'!$K$92)</f>
        <v>0</v>
      </c>
      <c r="L92" s="292">
        <f>IF('内訳(控)・入力用(外注用)'!$L$92="","",'内訳(控)・入力用(外注用)'!$L$92)</f>
        <v>0</v>
      </c>
      <c r="M92" s="306">
        <f>IF('内訳(控)・入力用(外注用)'!$M$92="","",'内訳(控)・入力用(外注用)'!$M$92)</f>
        <v>0</v>
      </c>
    </row>
    <row r="93" spans="1:13" s="58" customFormat="1" ht="18.75" customHeight="1">
      <c r="A93" s="215" t="str">
        <f>IF('内訳(控)・入力用(外注用)'!$A$93="","",'内訳(控)・入力用(外注用)'!$A$93)</f>
        <v/>
      </c>
      <c r="B93" s="984" t="str">
        <f>IF('内訳(控)・入力用(外注用)'!$B$93:$D$93="","",'内訳(控)・入力用(外注用)'!$B$93:$D$93)</f>
        <v/>
      </c>
      <c r="C93" s="985"/>
      <c r="D93" s="986"/>
      <c r="E93" s="282" t="str">
        <f>IF('内訳(控)・入力用(外注用)'!$E$93="","",'内訳(控)・入力用(外注用)'!$E$93)</f>
        <v/>
      </c>
      <c r="F93" s="282" t="str">
        <f>IF('内訳(控)・入力用(外注用)'!$F$93="","",'内訳(控)・入力用(外注用)'!$F$93)</f>
        <v/>
      </c>
      <c r="G93" s="277">
        <f>IF('内訳(控)・入力用(外注用)'!$G$93="","",'内訳(控)・入力用(外注用)'!$G$93)</f>
        <v>0</v>
      </c>
      <c r="H93" s="282" t="str">
        <f>IF('内訳(控)・入力用(外注用)'!$H$93="","",'内訳(控)・入力用(外注用)'!$H$93)</f>
        <v/>
      </c>
      <c r="I93" s="298">
        <f>IF('内訳(控)・入力用(外注用)'!$I$93="","",'内訳(控)・入力用(外注用)'!$I$93)</f>
        <v>0</v>
      </c>
      <c r="J93" s="288" t="str">
        <f>IF('内訳(控)・入力用(外注用)'!$J$93="","",'内訳(控)・入力用(外注用)'!$J$93)</f>
        <v/>
      </c>
      <c r="K93" s="302">
        <f>IF('内訳(控)・入力用(外注用)'!$K$93="","",'内訳(控)・入力用(外注用)'!$K$93)</f>
        <v>0</v>
      </c>
      <c r="L93" s="292">
        <f>IF('内訳(控)・入力用(外注用)'!$L$93="","",'内訳(控)・入力用(外注用)'!$L$93)</f>
        <v>0</v>
      </c>
      <c r="M93" s="306">
        <f>IF('内訳(控)・入力用(外注用)'!$M$93="","",'内訳(控)・入力用(外注用)'!$M$93)</f>
        <v>0</v>
      </c>
    </row>
    <row r="94" spans="1:13" s="58" customFormat="1" ht="18.75" customHeight="1">
      <c r="A94" s="215" t="str">
        <f>IF('内訳(控)・入力用(外注用)'!$A$94="","",'内訳(控)・入力用(外注用)'!$A$94)</f>
        <v/>
      </c>
      <c r="B94" s="984" t="str">
        <f>IF('内訳(控)・入力用(外注用)'!$B$94:$D$94="","",'内訳(控)・入力用(外注用)'!$B$94:$D$94)</f>
        <v/>
      </c>
      <c r="C94" s="985"/>
      <c r="D94" s="986"/>
      <c r="E94" s="282" t="str">
        <f>IF('内訳(控)・入力用(外注用)'!$E$94="","",'内訳(控)・入力用(外注用)'!$E$94)</f>
        <v/>
      </c>
      <c r="F94" s="282" t="str">
        <f>IF('内訳(控)・入力用(外注用)'!$F$94="","",'内訳(控)・入力用(外注用)'!$F$94)</f>
        <v/>
      </c>
      <c r="G94" s="277">
        <f>IF('内訳(控)・入力用(外注用)'!$G$94="","",'内訳(控)・入力用(外注用)'!$G$94)</f>
        <v>0</v>
      </c>
      <c r="H94" s="282" t="str">
        <f>IF('内訳(控)・入力用(外注用)'!$H$94="","",'内訳(控)・入力用(外注用)'!$H$94)</f>
        <v/>
      </c>
      <c r="I94" s="298">
        <f>IF('内訳(控)・入力用(外注用)'!$I$94="","",'内訳(控)・入力用(外注用)'!$I$94)</f>
        <v>0</v>
      </c>
      <c r="J94" s="288" t="str">
        <f>IF('内訳(控)・入力用(外注用)'!$J$94="","",'内訳(控)・入力用(外注用)'!$J$94)</f>
        <v/>
      </c>
      <c r="K94" s="302">
        <f>IF('内訳(控)・入力用(外注用)'!$K$94="","",'内訳(控)・入力用(外注用)'!$K$94)</f>
        <v>0</v>
      </c>
      <c r="L94" s="292">
        <f>IF('内訳(控)・入力用(外注用)'!$L$94="","",'内訳(控)・入力用(外注用)'!$L$94)</f>
        <v>0</v>
      </c>
      <c r="M94" s="306">
        <f>IF('内訳(控)・入力用(外注用)'!$M$94="","",'内訳(控)・入力用(外注用)'!$M$94)</f>
        <v>0</v>
      </c>
    </row>
    <row r="95" spans="1:13" s="58" customFormat="1" ht="18.75" customHeight="1">
      <c r="A95" s="215" t="str">
        <f>IF('内訳(控)・入力用(外注用)'!$A$95="","",'内訳(控)・入力用(外注用)'!$A$95)</f>
        <v/>
      </c>
      <c r="B95" s="984" t="str">
        <f>IF('内訳(控)・入力用(外注用)'!$B$95:$D$95="","",'内訳(控)・入力用(外注用)'!$B$95:$D$95)</f>
        <v/>
      </c>
      <c r="C95" s="985"/>
      <c r="D95" s="986"/>
      <c r="E95" s="282" t="str">
        <f>IF('内訳(控)・入力用(外注用)'!$E$95="","",'内訳(控)・入力用(外注用)'!$E$95)</f>
        <v/>
      </c>
      <c r="F95" s="282" t="str">
        <f>IF('内訳(控)・入力用(外注用)'!$F$95="","",'内訳(控)・入力用(外注用)'!$F$95)</f>
        <v/>
      </c>
      <c r="G95" s="277">
        <f>IF('内訳(控)・入力用(外注用)'!$G$95="","",'内訳(控)・入力用(外注用)'!$G$95)</f>
        <v>0</v>
      </c>
      <c r="H95" s="282" t="str">
        <f>IF('内訳(控)・入力用(外注用)'!$H$95="","",'内訳(控)・入力用(外注用)'!$H$95)</f>
        <v/>
      </c>
      <c r="I95" s="298">
        <f>IF('内訳(控)・入力用(外注用)'!$I$95="","",'内訳(控)・入力用(外注用)'!$I$95)</f>
        <v>0</v>
      </c>
      <c r="J95" s="288" t="str">
        <f>IF('内訳(控)・入力用(外注用)'!$J$95="","",'内訳(控)・入力用(外注用)'!$J$95)</f>
        <v/>
      </c>
      <c r="K95" s="302">
        <f>IF('内訳(控)・入力用(外注用)'!$K$95="","",'内訳(控)・入力用(外注用)'!$K$95)</f>
        <v>0</v>
      </c>
      <c r="L95" s="292">
        <f>IF('内訳(控)・入力用(外注用)'!$L$95="","",'内訳(控)・入力用(外注用)'!$L$95)</f>
        <v>0</v>
      </c>
      <c r="M95" s="306">
        <f>IF('内訳(控)・入力用(外注用)'!$M$95="","",'内訳(控)・入力用(外注用)'!$M$95)</f>
        <v>0</v>
      </c>
    </row>
    <row r="96" spans="1:13" s="58" customFormat="1" ht="18.75" customHeight="1">
      <c r="A96" s="215" t="str">
        <f>IF('内訳(控)・入力用(外注用)'!$A$96="","",'内訳(控)・入力用(外注用)'!$A$96)</f>
        <v/>
      </c>
      <c r="B96" s="984" t="str">
        <f>IF('内訳(控)・入力用(外注用)'!$B$96:$D$96="","",'内訳(控)・入力用(外注用)'!$B$96:$D$96)</f>
        <v/>
      </c>
      <c r="C96" s="985"/>
      <c r="D96" s="986"/>
      <c r="E96" s="282" t="str">
        <f>IF('内訳(控)・入力用(外注用)'!$E$96="","",'内訳(控)・入力用(外注用)'!$E$96)</f>
        <v/>
      </c>
      <c r="F96" s="282" t="str">
        <f>IF('内訳(控)・入力用(外注用)'!$F$96="","",'内訳(控)・入力用(外注用)'!$F$96)</f>
        <v/>
      </c>
      <c r="G96" s="277">
        <f>IF('内訳(控)・入力用(外注用)'!$G$96="","",'内訳(控)・入力用(外注用)'!$G$96)</f>
        <v>0</v>
      </c>
      <c r="H96" s="282" t="str">
        <f>IF('内訳(控)・入力用(外注用)'!$H$96="","",'内訳(控)・入力用(外注用)'!$H$96)</f>
        <v/>
      </c>
      <c r="I96" s="298">
        <f>IF('内訳(控)・入力用(外注用)'!$I$96="","",'内訳(控)・入力用(外注用)'!$I$96)</f>
        <v>0</v>
      </c>
      <c r="J96" s="288" t="str">
        <f>IF('内訳(控)・入力用(外注用)'!$J$96="","",'内訳(控)・入力用(外注用)'!$J$96)</f>
        <v/>
      </c>
      <c r="K96" s="302">
        <f>IF('内訳(控)・入力用(外注用)'!$K$96="","",'内訳(控)・入力用(外注用)'!$K$96)</f>
        <v>0</v>
      </c>
      <c r="L96" s="292">
        <f>IF('内訳(控)・入力用(外注用)'!$L$96="","",'内訳(控)・入力用(外注用)'!$L$96)</f>
        <v>0</v>
      </c>
      <c r="M96" s="306">
        <f>IF('内訳(控)・入力用(外注用)'!$M$96="","",'内訳(控)・入力用(外注用)'!$M$96)</f>
        <v>0</v>
      </c>
    </row>
    <row r="97" spans="1:13" s="58" customFormat="1" ht="18.75" customHeight="1">
      <c r="A97" s="215" t="str">
        <f>IF('内訳(控)・入力用(外注用)'!$A$97="","",'内訳(控)・入力用(外注用)'!$A$97)</f>
        <v/>
      </c>
      <c r="B97" s="984" t="str">
        <f>IF('内訳(控)・入力用(外注用)'!$B$97:$D$97="","",'内訳(控)・入力用(外注用)'!$B$97:$D$97)</f>
        <v/>
      </c>
      <c r="C97" s="985"/>
      <c r="D97" s="986"/>
      <c r="E97" s="282" t="str">
        <f>IF('内訳(控)・入力用(外注用)'!$E$97="","",'内訳(控)・入力用(外注用)'!$E$97)</f>
        <v/>
      </c>
      <c r="F97" s="282" t="str">
        <f>IF('内訳(控)・入力用(外注用)'!$F$97="","",'内訳(控)・入力用(外注用)'!$F$97)</f>
        <v/>
      </c>
      <c r="G97" s="277">
        <f>IF('内訳(控)・入力用(外注用)'!$G$97="","",'内訳(控)・入力用(外注用)'!$G$97)</f>
        <v>0</v>
      </c>
      <c r="H97" s="282" t="str">
        <f>IF('内訳(控)・入力用(外注用)'!$H$97="","",'内訳(控)・入力用(外注用)'!$H$97)</f>
        <v/>
      </c>
      <c r="I97" s="298">
        <f>IF('内訳(控)・入力用(外注用)'!$I$97="","",'内訳(控)・入力用(外注用)'!$I$97)</f>
        <v>0</v>
      </c>
      <c r="J97" s="288" t="str">
        <f>IF('内訳(控)・入力用(外注用)'!$J$97="","",'内訳(控)・入力用(外注用)'!$J$97)</f>
        <v/>
      </c>
      <c r="K97" s="302">
        <f>IF('内訳(控)・入力用(外注用)'!$K$97="","",'内訳(控)・入力用(外注用)'!$K$97)</f>
        <v>0</v>
      </c>
      <c r="L97" s="292">
        <f>IF('内訳(控)・入力用(外注用)'!$L$97="","",'内訳(控)・入力用(外注用)'!$L$97)</f>
        <v>0</v>
      </c>
      <c r="M97" s="306">
        <f>IF('内訳(控)・入力用(外注用)'!$M$97="","",'内訳(控)・入力用(外注用)'!$M$97)</f>
        <v>0</v>
      </c>
    </row>
    <row r="98" spans="1:13" s="58" customFormat="1" ht="18.75" customHeight="1">
      <c r="A98" s="215" t="str">
        <f>IF('内訳(控)・入力用(外注用)'!$A$98="","",'内訳(控)・入力用(外注用)'!$A$98)</f>
        <v/>
      </c>
      <c r="B98" s="984" t="str">
        <f>IF('内訳(控)・入力用(外注用)'!$B$98:$D$98="","",'内訳(控)・入力用(外注用)'!$B$98:$D$98)</f>
        <v/>
      </c>
      <c r="C98" s="985"/>
      <c r="D98" s="986"/>
      <c r="E98" s="282" t="str">
        <f>IF('内訳(控)・入力用(外注用)'!$E$98="","",'内訳(控)・入力用(外注用)'!$E$98)</f>
        <v/>
      </c>
      <c r="F98" s="282" t="str">
        <f>IF('内訳(控)・入力用(外注用)'!$F$98="","",'内訳(控)・入力用(外注用)'!$F$98)</f>
        <v/>
      </c>
      <c r="G98" s="277">
        <f>IF('内訳(控)・入力用(外注用)'!$G$98="","",'内訳(控)・入力用(外注用)'!$G$98)</f>
        <v>0</v>
      </c>
      <c r="H98" s="282" t="str">
        <f>IF('内訳(控)・入力用(外注用)'!$H$98="","",'内訳(控)・入力用(外注用)'!$H$98)</f>
        <v/>
      </c>
      <c r="I98" s="298">
        <f>IF('内訳(控)・入力用(外注用)'!$I$98="","",'内訳(控)・入力用(外注用)'!$I$98)</f>
        <v>0</v>
      </c>
      <c r="J98" s="288" t="str">
        <f>IF('内訳(控)・入力用(外注用)'!$J$98="","",'内訳(控)・入力用(外注用)'!$J$98)</f>
        <v/>
      </c>
      <c r="K98" s="302">
        <f>IF('内訳(控)・入力用(外注用)'!$K$98="","",'内訳(控)・入力用(外注用)'!$K$98)</f>
        <v>0</v>
      </c>
      <c r="L98" s="292">
        <f>IF('内訳(控)・入力用(外注用)'!$L$98="","",'内訳(控)・入力用(外注用)'!$L$98)</f>
        <v>0</v>
      </c>
      <c r="M98" s="306">
        <f>IF('内訳(控)・入力用(外注用)'!$M$98="","",'内訳(控)・入力用(外注用)'!$M$98)</f>
        <v>0</v>
      </c>
    </row>
    <row r="99" spans="1:13" s="58" customFormat="1" ht="18.75" customHeight="1">
      <c r="A99" s="215" t="str">
        <f>IF('内訳(控)・入力用(外注用)'!$A$99="","",'内訳(控)・入力用(外注用)'!$A$99)</f>
        <v/>
      </c>
      <c r="B99" s="984" t="str">
        <f>IF('内訳(控)・入力用(外注用)'!$B$99:$D$99="","",'内訳(控)・入力用(外注用)'!$B$99:$D$99)</f>
        <v/>
      </c>
      <c r="C99" s="985"/>
      <c r="D99" s="986"/>
      <c r="E99" s="282" t="str">
        <f>IF('内訳(控)・入力用(外注用)'!$E$99="","",'内訳(控)・入力用(外注用)'!$E$99)</f>
        <v/>
      </c>
      <c r="F99" s="282" t="str">
        <f>IF('内訳(控)・入力用(外注用)'!$F$99="","",'内訳(控)・入力用(外注用)'!$F$99)</f>
        <v/>
      </c>
      <c r="G99" s="277">
        <f>IF('内訳(控)・入力用(外注用)'!$G$99="","",'内訳(控)・入力用(外注用)'!$G$99)</f>
        <v>0</v>
      </c>
      <c r="H99" s="282" t="str">
        <f>IF('内訳(控)・入力用(外注用)'!$H$99="","",'内訳(控)・入力用(外注用)'!$H$99)</f>
        <v/>
      </c>
      <c r="I99" s="298">
        <f>IF('内訳(控)・入力用(外注用)'!$I$99="","",'内訳(控)・入力用(外注用)'!$I$99)</f>
        <v>0</v>
      </c>
      <c r="J99" s="288" t="str">
        <f>IF('内訳(控)・入力用(外注用)'!$J$99="","",'内訳(控)・入力用(外注用)'!$J$99)</f>
        <v/>
      </c>
      <c r="K99" s="302">
        <f>IF('内訳(控)・入力用(外注用)'!$K$99="","",'内訳(控)・入力用(外注用)'!$K$99)</f>
        <v>0</v>
      </c>
      <c r="L99" s="292">
        <f>IF('内訳(控)・入力用(外注用)'!$L$99="","",'内訳(控)・入力用(外注用)'!$L$99)</f>
        <v>0</v>
      </c>
      <c r="M99" s="306">
        <f>IF('内訳(控)・入力用(外注用)'!$M$99="","",'内訳(控)・入力用(外注用)'!$M$99)</f>
        <v>0</v>
      </c>
    </row>
    <row r="100" spans="1:13" s="58" customFormat="1" ht="18.75" customHeight="1">
      <c r="A100" s="215" t="str">
        <f>IF('内訳(控)・入力用(外注用)'!$A$100="","",'内訳(控)・入力用(外注用)'!$A$100)</f>
        <v/>
      </c>
      <c r="B100" s="984" t="str">
        <f>IF('内訳(控)・入力用(外注用)'!$B$100:$D$100="","",'内訳(控)・入力用(外注用)'!$B$100:$D$100)</f>
        <v/>
      </c>
      <c r="C100" s="985"/>
      <c r="D100" s="986"/>
      <c r="E100" s="282" t="str">
        <f>IF('内訳(控)・入力用(外注用)'!$E$100="","",'内訳(控)・入力用(外注用)'!$E$100)</f>
        <v/>
      </c>
      <c r="F100" s="282" t="str">
        <f>IF('内訳(控)・入力用(外注用)'!$F$100="","",'内訳(控)・入力用(外注用)'!$F$100)</f>
        <v/>
      </c>
      <c r="G100" s="277">
        <f>IF('内訳(控)・入力用(外注用)'!$G$100="","",'内訳(控)・入力用(外注用)'!$G$100)</f>
        <v>0</v>
      </c>
      <c r="H100" s="282" t="str">
        <f>IF('内訳(控)・入力用(外注用)'!$H$100="","",'内訳(控)・入力用(外注用)'!$H$100)</f>
        <v/>
      </c>
      <c r="I100" s="298">
        <f>IF('内訳(控)・入力用(外注用)'!$I$100="","",'内訳(控)・入力用(外注用)'!$I$100)</f>
        <v>0</v>
      </c>
      <c r="J100" s="288" t="str">
        <f>IF('内訳(控)・入力用(外注用)'!$J$100="","",'内訳(控)・入力用(外注用)'!$J$100)</f>
        <v/>
      </c>
      <c r="K100" s="302">
        <f>IF('内訳(控)・入力用(外注用)'!$K$100="","",'内訳(控)・入力用(外注用)'!$K$100)</f>
        <v>0</v>
      </c>
      <c r="L100" s="292">
        <f>IF('内訳(控)・入力用(外注用)'!$L$100="","",'内訳(控)・入力用(外注用)'!$L$100)</f>
        <v>0</v>
      </c>
      <c r="M100" s="306">
        <f>IF('内訳(控)・入力用(外注用)'!$M$100="","",'内訳(控)・入力用(外注用)'!$M$100)</f>
        <v>0</v>
      </c>
    </row>
    <row r="101" spans="1:13" s="58" customFormat="1" ht="18.75" customHeight="1">
      <c r="A101" s="215" t="str">
        <f>IF('内訳(控)・入力用(外注用)'!$A$101="","",'内訳(控)・入力用(外注用)'!$A$101)</f>
        <v/>
      </c>
      <c r="B101" s="984" t="str">
        <f>IF('内訳(控)・入力用(外注用)'!$B$101:$D$101="","",'内訳(控)・入力用(外注用)'!$B$101:$D$101)</f>
        <v/>
      </c>
      <c r="C101" s="985"/>
      <c r="D101" s="986"/>
      <c r="E101" s="282" t="str">
        <f>IF('内訳(控)・入力用(外注用)'!$E$101="","",'内訳(控)・入力用(外注用)'!$E$101)</f>
        <v/>
      </c>
      <c r="F101" s="282" t="str">
        <f>IF('内訳(控)・入力用(外注用)'!$F$101="","",'内訳(控)・入力用(外注用)'!$F$101)</f>
        <v/>
      </c>
      <c r="G101" s="277">
        <f>IF('内訳(控)・入力用(外注用)'!$G$101="","",'内訳(控)・入力用(外注用)'!$G$101)</f>
        <v>0</v>
      </c>
      <c r="H101" s="282" t="str">
        <f>IF('内訳(控)・入力用(外注用)'!$H$101="","",'内訳(控)・入力用(外注用)'!$H$101)</f>
        <v/>
      </c>
      <c r="I101" s="298">
        <f>IF('内訳(控)・入力用(外注用)'!$I$101="","",'内訳(控)・入力用(外注用)'!$I$101)</f>
        <v>0</v>
      </c>
      <c r="J101" s="288" t="str">
        <f>IF('内訳(控)・入力用(外注用)'!$J$101="","",'内訳(控)・入力用(外注用)'!$J$101)</f>
        <v/>
      </c>
      <c r="K101" s="302">
        <f>IF('内訳(控)・入力用(外注用)'!$K$101="","",'内訳(控)・入力用(外注用)'!$K$101)</f>
        <v>0</v>
      </c>
      <c r="L101" s="292">
        <f>IF('内訳(控)・入力用(外注用)'!$L$101="","",'内訳(控)・入力用(外注用)'!$L$101)</f>
        <v>0</v>
      </c>
      <c r="M101" s="306">
        <f>IF('内訳(控)・入力用(外注用)'!$M$101="","",'内訳(控)・入力用(外注用)'!$M$101)</f>
        <v>0</v>
      </c>
    </row>
    <row r="102" spans="1:13" s="58" customFormat="1" ht="18.75" customHeight="1">
      <c r="A102" s="215" t="str">
        <f>IF('内訳(控)・入力用(外注用)'!$A$102="","",'内訳(控)・入力用(外注用)'!$A$102)</f>
        <v/>
      </c>
      <c r="B102" s="984" t="str">
        <f>IF('内訳(控)・入力用(外注用)'!$B$102:$D$102="","",'内訳(控)・入力用(外注用)'!$B$102:$D$102)</f>
        <v/>
      </c>
      <c r="C102" s="985"/>
      <c r="D102" s="986"/>
      <c r="E102" s="282" t="str">
        <f>IF('内訳(控)・入力用(外注用)'!$E$102="","",'内訳(控)・入力用(外注用)'!$E$102)</f>
        <v/>
      </c>
      <c r="F102" s="282" t="str">
        <f>IF('内訳(控)・入力用(外注用)'!$F$102="","",'内訳(控)・入力用(外注用)'!$F$102)</f>
        <v/>
      </c>
      <c r="G102" s="277">
        <f>IF('内訳(控)・入力用(外注用)'!$G$102="","",'内訳(控)・入力用(外注用)'!$G$102)</f>
        <v>0</v>
      </c>
      <c r="H102" s="282" t="str">
        <f>IF('内訳(控)・入力用(外注用)'!$H$102="","",'内訳(控)・入力用(外注用)'!$H$102)</f>
        <v/>
      </c>
      <c r="I102" s="298">
        <f>IF('内訳(控)・入力用(外注用)'!$I$102="","",'内訳(控)・入力用(外注用)'!$I$102)</f>
        <v>0</v>
      </c>
      <c r="J102" s="288" t="str">
        <f>IF('内訳(控)・入力用(外注用)'!$J$102="","",'内訳(控)・入力用(外注用)'!$J$102)</f>
        <v/>
      </c>
      <c r="K102" s="302">
        <f>IF('内訳(控)・入力用(外注用)'!$K$102="","",'内訳(控)・入力用(外注用)'!$K$102)</f>
        <v>0</v>
      </c>
      <c r="L102" s="292">
        <f>IF('内訳(控)・入力用(外注用)'!$L$102="","",'内訳(控)・入力用(外注用)'!$L$102)</f>
        <v>0</v>
      </c>
      <c r="M102" s="306">
        <f>IF('内訳(控)・入力用(外注用)'!$M$102="","",'内訳(控)・入力用(外注用)'!$M$102)</f>
        <v>0</v>
      </c>
    </row>
    <row r="103" spans="1:13" s="58" customFormat="1" ht="18.75" customHeight="1">
      <c r="A103" s="215" t="str">
        <f>IF('内訳(控)・入力用(外注用)'!$A$103="","",'内訳(控)・入力用(外注用)'!$A$103)</f>
        <v/>
      </c>
      <c r="B103" s="984" t="str">
        <f>IF('内訳(控)・入力用(外注用)'!$B$103:$D$103="","",'内訳(控)・入力用(外注用)'!$B$103:$D$103)</f>
        <v/>
      </c>
      <c r="C103" s="985"/>
      <c r="D103" s="986"/>
      <c r="E103" s="282" t="str">
        <f>IF('内訳(控)・入力用(外注用)'!$E$103="","",'内訳(控)・入力用(外注用)'!$E$103)</f>
        <v/>
      </c>
      <c r="F103" s="282" t="str">
        <f>IF('内訳(控)・入力用(外注用)'!$F$103="","",'内訳(控)・入力用(外注用)'!$F$103)</f>
        <v/>
      </c>
      <c r="G103" s="277">
        <f>IF('内訳(控)・入力用(外注用)'!$G$103="","",'内訳(控)・入力用(外注用)'!$G$103)</f>
        <v>0</v>
      </c>
      <c r="H103" s="282" t="str">
        <f>IF('内訳(控)・入力用(外注用)'!$H$103="","",'内訳(控)・入力用(外注用)'!$H$103)</f>
        <v/>
      </c>
      <c r="I103" s="298">
        <f>IF('内訳(控)・入力用(外注用)'!$I$103="","",'内訳(控)・入力用(外注用)'!$I$103)</f>
        <v>0</v>
      </c>
      <c r="J103" s="288" t="str">
        <f>IF('内訳(控)・入力用(外注用)'!$J$103="","",'内訳(控)・入力用(外注用)'!$J$103)</f>
        <v/>
      </c>
      <c r="K103" s="302">
        <f>IF('内訳(控)・入力用(外注用)'!$K$103="","",'内訳(控)・入力用(外注用)'!$K$103)</f>
        <v>0</v>
      </c>
      <c r="L103" s="292">
        <f>IF('内訳(控)・入力用(外注用)'!$L$103="","",'内訳(控)・入力用(外注用)'!$L$103)</f>
        <v>0</v>
      </c>
      <c r="M103" s="306">
        <f>IF('内訳(控)・入力用(外注用)'!$M$103="","",'内訳(控)・入力用(外注用)'!$M$103)</f>
        <v>0</v>
      </c>
    </row>
    <row r="104" spans="1:13" s="58" customFormat="1" ht="18.75" customHeight="1">
      <c r="A104" s="215" t="str">
        <f>IF('内訳(控)・入力用(外注用)'!$A$104="","",'内訳(控)・入力用(外注用)'!$A$104)</f>
        <v/>
      </c>
      <c r="B104" s="984" t="str">
        <f>IF('内訳(控)・入力用(外注用)'!$B$104:$D$104="","",'内訳(控)・入力用(外注用)'!$B$104:$D$104)</f>
        <v/>
      </c>
      <c r="C104" s="985"/>
      <c r="D104" s="986"/>
      <c r="E104" s="282" t="str">
        <f>IF('内訳(控)・入力用(外注用)'!$E$104="","",'内訳(控)・入力用(外注用)'!$E$104)</f>
        <v/>
      </c>
      <c r="F104" s="282" t="str">
        <f>IF('内訳(控)・入力用(外注用)'!$F$104="","",'内訳(控)・入力用(外注用)'!$F$104)</f>
        <v/>
      </c>
      <c r="G104" s="277">
        <f>IF('内訳(控)・入力用(外注用)'!$G$104="","",'内訳(控)・入力用(外注用)'!$G$104)</f>
        <v>0</v>
      </c>
      <c r="H104" s="282" t="str">
        <f>IF('内訳(控)・入力用(外注用)'!$H$104="","",'内訳(控)・入力用(外注用)'!$H$104)</f>
        <v/>
      </c>
      <c r="I104" s="298">
        <f>IF('内訳(控)・入力用(外注用)'!$I$104="","",'内訳(控)・入力用(外注用)'!$I$104)</f>
        <v>0</v>
      </c>
      <c r="J104" s="288" t="str">
        <f>IF('内訳(控)・入力用(外注用)'!$J$104="","",'内訳(控)・入力用(外注用)'!$J$104)</f>
        <v/>
      </c>
      <c r="K104" s="302">
        <f>IF('内訳(控)・入力用(外注用)'!$K$104="","",'内訳(控)・入力用(外注用)'!$K$104)</f>
        <v>0</v>
      </c>
      <c r="L104" s="292">
        <f>IF('内訳(控)・入力用(外注用)'!$L$104="","",'内訳(控)・入力用(外注用)'!$L$104)</f>
        <v>0</v>
      </c>
      <c r="M104" s="306">
        <f>IF('内訳(控)・入力用(外注用)'!$M$104="","",'内訳(控)・入力用(外注用)'!$M$104)</f>
        <v>0</v>
      </c>
    </row>
    <row r="105" spans="1:13" s="58" customFormat="1" ht="18.75" customHeight="1">
      <c r="A105" s="215" t="str">
        <f>IF('内訳(控)・入力用(外注用)'!$A$105="","",'内訳(控)・入力用(外注用)'!$A$105)</f>
        <v/>
      </c>
      <c r="B105" s="984" t="str">
        <f>IF('内訳(控)・入力用(外注用)'!$B$105:$D$105="","",'内訳(控)・入力用(外注用)'!$B$105:$D$105)</f>
        <v/>
      </c>
      <c r="C105" s="985"/>
      <c r="D105" s="986"/>
      <c r="E105" s="282" t="str">
        <f>IF('内訳(控)・入力用(外注用)'!$E$105="","",'内訳(控)・入力用(外注用)'!$E$105)</f>
        <v/>
      </c>
      <c r="F105" s="282" t="str">
        <f>IF('内訳(控)・入力用(外注用)'!$F$105="","",'内訳(控)・入力用(外注用)'!$F$105)</f>
        <v/>
      </c>
      <c r="G105" s="277">
        <f>IF('内訳(控)・入力用(外注用)'!$G$105="","",'内訳(控)・入力用(外注用)'!$G$105)</f>
        <v>0</v>
      </c>
      <c r="H105" s="282" t="str">
        <f>IF('内訳(控)・入力用(外注用)'!$H$105="","",'内訳(控)・入力用(外注用)'!$H$105)</f>
        <v/>
      </c>
      <c r="I105" s="298">
        <f>IF('内訳(控)・入力用(外注用)'!$I$105="","",'内訳(控)・入力用(外注用)'!$I$105)</f>
        <v>0</v>
      </c>
      <c r="J105" s="288" t="str">
        <f>IF('内訳(控)・入力用(外注用)'!$J$105="","",'内訳(控)・入力用(外注用)'!$J$105)</f>
        <v/>
      </c>
      <c r="K105" s="302">
        <f>IF('内訳(控)・入力用(外注用)'!$K$105="","",'内訳(控)・入力用(外注用)'!$K$105)</f>
        <v>0</v>
      </c>
      <c r="L105" s="292">
        <f>IF('内訳(控)・入力用(外注用)'!$L$105="","",'内訳(控)・入力用(外注用)'!$L$105)</f>
        <v>0</v>
      </c>
      <c r="M105" s="306">
        <f>IF('内訳(控)・入力用(外注用)'!$M$105="","",'内訳(控)・入力用(外注用)'!$M$105)</f>
        <v>0</v>
      </c>
    </row>
    <row r="106" spans="1:13" s="58" customFormat="1" ht="18.75" customHeight="1">
      <c r="A106" s="215" t="str">
        <f>IF('内訳(控)・入力用(外注用)'!$A$106="","",'内訳(控)・入力用(外注用)'!$A$106)</f>
        <v/>
      </c>
      <c r="B106" s="984" t="str">
        <f>IF('内訳(控)・入力用(外注用)'!$B$106:$D$106="","",'内訳(控)・入力用(外注用)'!$B$106:$D$106)</f>
        <v/>
      </c>
      <c r="C106" s="985"/>
      <c r="D106" s="986"/>
      <c r="E106" s="282" t="str">
        <f>IF('内訳(控)・入力用(外注用)'!$E$106="","",'内訳(控)・入力用(外注用)'!$E$106)</f>
        <v/>
      </c>
      <c r="F106" s="282" t="str">
        <f>IF('内訳(控)・入力用(外注用)'!$F$106="","",'内訳(控)・入力用(外注用)'!$F$106)</f>
        <v/>
      </c>
      <c r="G106" s="277">
        <f>IF('内訳(控)・入力用(外注用)'!$G$106="","",'内訳(控)・入力用(外注用)'!$G$106)</f>
        <v>0</v>
      </c>
      <c r="H106" s="282" t="str">
        <f>IF('内訳(控)・入力用(外注用)'!$H$106="","",'内訳(控)・入力用(外注用)'!$H$106)</f>
        <v/>
      </c>
      <c r="I106" s="298">
        <f>IF('内訳(控)・入力用(外注用)'!$I$106="","",'内訳(控)・入力用(外注用)'!$I$106)</f>
        <v>0</v>
      </c>
      <c r="J106" s="288" t="str">
        <f>IF('内訳(控)・入力用(外注用)'!$J$106="","",'内訳(控)・入力用(外注用)'!$J$106)</f>
        <v/>
      </c>
      <c r="K106" s="302">
        <f>IF('内訳(控)・入力用(外注用)'!$K$106="","",'内訳(控)・入力用(外注用)'!$K$106)</f>
        <v>0</v>
      </c>
      <c r="L106" s="292">
        <f>IF('内訳(控)・入力用(外注用)'!$L$106="","",'内訳(控)・入力用(外注用)'!$L$106)</f>
        <v>0</v>
      </c>
      <c r="M106" s="306">
        <f>IF('内訳(控)・入力用(外注用)'!$M$106="","",'内訳(控)・入力用(外注用)'!$M$106)</f>
        <v>0</v>
      </c>
    </row>
    <row r="107" spans="1:13" s="58" customFormat="1" ht="18.75" customHeight="1">
      <c r="A107" s="215" t="str">
        <f>IF('内訳(控)・入力用(外注用)'!$A$107="","",'内訳(控)・入力用(外注用)'!$A$107)</f>
        <v/>
      </c>
      <c r="B107" s="984" t="str">
        <f>IF('内訳(控)・入力用(外注用)'!$B$107:$D$107="","",'内訳(控)・入力用(外注用)'!$B$107:$D$107)</f>
        <v/>
      </c>
      <c r="C107" s="985"/>
      <c r="D107" s="986"/>
      <c r="E107" s="282" t="str">
        <f>IF('内訳(控)・入力用(外注用)'!$E$107="","",'内訳(控)・入力用(外注用)'!$E$107)</f>
        <v/>
      </c>
      <c r="F107" s="282" t="str">
        <f>IF('内訳(控)・入力用(外注用)'!$F$107="","",'内訳(控)・入力用(外注用)'!$F$107)</f>
        <v/>
      </c>
      <c r="G107" s="277">
        <f>IF('内訳(控)・入力用(外注用)'!$G$107="","",'内訳(控)・入力用(外注用)'!$G$107)</f>
        <v>0</v>
      </c>
      <c r="H107" s="282" t="str">
        <f>IF('内訳(控)・入力用(外注用)'!$H$107="","",'内訳(控)・入力用(外注用)'!$H$107)</f>
        <v/>
      </c>
      <c r="I107" s="298">
        <f>IF('内訳(控)・入力用(外注用)'!$I$107="","",'内訳(控)・入力用(外注用)'!$I$107)</f>
        <v>0</v>
      </c>
      <c r="J107" s="288" t="str">
        <f>IF('内訳(控)・入力用(外注用)'!$J$107="","",'内訳(控)・入力用(外注用)'!$J$107)</f>
        <v/>
      </c>
      <c r="K107" s="302">
        <f>IF('内訳(控)・入力用(外注用)'!$K$107="","",'内訳(控)・入力用(外注用)'!$K$107)</f>
        <v>0</v>
      </c>
      <c r="L107" s="292">
        <f>IF('内訳(控)・入力用(外注用)'!$L$107="","",'内訳(控)・入力用(外注用)'!$L$107)</f>
        <v>0</v>
      </c>
      <c r="M107" s="306">
        <f>IF('内訳(控)・入力用(外注用)'!$M$107="","",'内訳(控)・入力用(外注用)'!$M$107)</f>
        <v>0</v>
      </c>
    </row>
    <row r="108" spans="1:13" s="58" customFormat="1" ht="18.75" customHeight="1">
      <c r="A108" s="215" t="str">
        <f>IF('内訳(控)・入力用(外注用)'!$A$108="","",'内訳(控)・入力用(外注用)'!$A$108)</f>
        <v/>
      </c>
      <c r="B108" s="984" t="str">
        <f>IF('内訳(控)・入力用(外注用)'!$B$108:$D$108="","",'内訳(控)・入力用(外注用)'!$B$108:$D$108)</f>
        <v/>
      </c>
      <c r="C108" s="985"/>
      <c r="D108" s="986"/>
      <c r="E108" s="282" t="str">
        <f>IF('内訳(控)・入力用(外注用)'!$E$108="","",'内訳(控)・入力用(外注用)'!$E$108)</f>
        <v/>
      </c>
      <c r="F108" s="282" t="str">
        <f>IF('内訳(控)・入力用(外注用)'!$F$108="","",'内訳(控)・入力用(外注用)'!$F$108)</f>
        <v/>
      </c>
      <c r="G108" s="277">
        <f>IF('内訳(控)・入力用(外注用)'!$G$108="","",'内訳(控)・入力用(外注用)'!$G$108)</f>
        <v>0</v>
      </c>
      <c r="H108" s="282" t="str">
        <f>IF('内訳(控)・入力用(外注用)'!$H$108="","",'内訳(控)・入力用(外注用)'!$H$108)</f>
        <v/>
      </c>
      <c r="I108" s="298">
        <f>IF('内訳(控)・入力用(外注用)'!$I$108="","",'内訳(控)・入力用(外注用)'!$I$108)</f>
        <v>0</v>
      </c>
      <c r="J108" s="288" t="str">
        <f>IF('内訳(控)・入力用(外注用)'!$J$108="","",'内訳(控)・入力用(外注用)'!$J$108)</f>
        <v/>
      </c>
      <c r="K108" s="302">
        <f>IF('内訳(控)・入力用(外注用)'!$K$108="","",'内訳(控)・入力用(外注用)'!$K$108)</f>
        <v>0</v>
      </c>
      <c r="L108" s="292">
        <f>IF('内訳(控)・入力用(外注用)'!$L$108="","",'内訳(控)・入力用(外注用)'!$L$108)</f>
        <v>0</v>
      </c>
      <c r="M108" s="306">
        <f>IF('内訳(控)・入力用(外注用)'!$M$108="","",'内訳(控)・入力用(外注用)'!$M$108)</f>
        <v>0</v>
      </c>
    </row>
    <row r="109" spans="1:13" s="58" customFormat="1" ht="18.75" customHeight="1">
      <c r="A109" s="215" t="str">
        <f>IF('内訳(控)・入力用(外注用)'!$A$109="","",'内訳(控)・入力用(外注用)'!$A$109)</f>
        <v/>
      </c>
      <c r="B109" s="984" t="str">
        <f>IF('内訳(控)・入力用(外注用)'!$B$109:$D$109="","",'内訳(控)・入力用(外注用)'!$B$109:$D$109)</f>
        <v/>
      </c>
      <c r="C109" s="985"/>
      <c r="D109" s="986"/>
      <c r="E109" s="282" t="str">
        <f>IF('内訳(控)・入力用(外注用)'!$E$109="","",'内訳(控)・入力用(外注用)'!$E$109)</f>
        <v/>
      </c>
      <c r="F109" s="282" t="str">
        <f>IF('内訳(控)・入力用(外注用)'!$F$109="","",'内訳(控)・入力用(外注用)'!$F$109)</f>
        <v/>
      </c>
      <c r="G109" s="277">
        <f>IF('内訳(控)・入力用(外注用)'!$G$109="","",'内訳(控)・入力用(外注用)'!$G$109)</f>
        <v>0</v>
      </c>
      <c r="H109" s="282" t="str">
        <f>IF('内訳(控)・入力用(外注用)'!$H$109="","",'内訳(控)・入力用(外注用)'!$H$109)</f>
        <v/>
      </c>
      <c r="I109" s="298">
        <f>IF('内訳(控)・入力用(外注用)'!$I$109="","",'内訳(控)・入力用(外注用)'!$I$109)</f>
        <v>0</v>
      </c>
      <c r="J109" s="288" t="str">
        <f>IF('内訳(控)・入力用(外注用)'!$J$109="","",'内訳(控)・入力用(外注用)'!$J$109)</f>
        <v/>
      </c>
      <c r="K109" s="302">
        <f>IF('内訳(控)・入力用(外注用)'!$K$109="","",'内訳(控)・入力用(外注用)'!$K$109)</f>
        <v>0</v>
      </c>
      <c r="L109" s="292">
        <f>IF('内訳(控)・入力用(外注用)'!$L$109="","",'内訳(控)・入力用(外注用)'!$L$109)</f>
        <v>0</v>
      </c>
      <c r="M109" s="306">
        <f>IF('内訳(控)・入力用(外注用)'!$M$109="","",'内訳(控)・入力用(外注用)'!$M$109)</f>
        <v>0</v>
      </c>
    </row>
    <row r="110" spans="1:13" s="58" customFormat="1" ht="18.75" customHeight="1">
      <c r="A110" s="215" t="str">
        <f>IF('内訳(控)・入力用(外注用)'!$A$110="","",'内訳(控)・入力用(外注用)'!$A$110)</f>
        <v/>
      </c>
      <c r="B110" s="984" t="str">
        <f>IF('内訳(控)・入力用(外注用)'!$B$110:$D$110="","",'内訳(控)・入力用(外注用)'!$B$110:$D$110)</f>
        <v/>
      </c>
      <c r="C110" s="985"/>
      <c r="D110" s="986"/>
      <c r="E110" s="282" t="str">
        <f>IF('内訳(控)・入力用(外注用)'!$E$110="","",'内訳(控)・入力用(外注用)'!$E$110)</f>
        <v/>
      </c>
      <c r="F110" s="282" t="str">
        <f>IF('内訳(控)・入力用(外注用)'!$F$110="","",'内訳(控)・入力用(外注用)'!$F$110)</f>
        <v/>
      </c>
      <c r="G110" s="277">
        <f>IF('内訳(控)・入力用(外注用)'!$G$110="","",'内訳(控)・入力用(外注用)'!$G$110)</f>
        <v>0</v>
      </c>
      <c r="H110" s="282" t="str">
        <f>IF('内訳(控)・入力用(外注用)'!$H$110="","",'内訳(控)・入力用(外注用)'!$H$110)</f>
        <v/>
      </c>
      <c r="I110" s="298">
        <f>IF('内訳(控)・入力用(外注用)'!$I$110="","",'内訳(控)・入力用(外注用)'!$I$110)</f>
        <v>0</v>
      </c>
      <c r="J110" s="288" t="str">
        <f>IF('内訳(控)・入力用(外注用)'!$J$110="","",'内訳(控)・入力用(外注用)'!$J$110)</f>
        <v/>
      </c>
      <c r="K110" s="302">
        <f>IF('内訳(控)・入力用(外注用)'!$K$110="","",'内訳(控)・入力用(外注用)'!$K$110)</f>
        <v>0</v>
      </c>
      <c r="L110" s="292">
        <f>IF('内訳(控)・入力用(外注用)'!$L$110="","",'内訳(控)・入力用(外注用)'!$L$110)</f>
        <v>0</v>
      </c>
      <c r="M110" s="306">
        <f>IF('内訳(控)・入力用(外注用)'!$M$110="","",'内訳(控)・入力用(外注用)'!$M$110)</f>
        <v>0</v>
      </c>
    </row>
    <row r="111" spans="1:13" s="58" customFormat="1" ht="18.75" customHeight="1">
      <c r="A111" s="215" t="str">
        <f>IF('内訳(控)・入力用(外注用)'!$A$111="","",'内訳(控)・入力用(外注用)'!$A$111)</f>
        <v/>
      </c>
      <c r="B111" s="984" t="str">
        <f>IF('内訳(控)・入力用(外注用)'!$B$111:$D$111="","",'内訳(控)・入力用(外注用)'!$B$111:$D$111)</f>
        <v/>
      </c>
      <c r="C111" s="985"/>
      <c r="D111" s="986"/>
      <c r="E111" s="282" t="str">
        <f>IF('内訳(控)・入力用(外注用)'!$E$111="","",'内訳(控)・入力用(外注用)'!$E$111)</f>
        <v/>
      </c>
      <c r="F111" s="282" t="str">
        <f>IF('内訳(控)・入力用(外注用)'!$F$111="","",'内訳(控)・入力用(外注用)'!$F$111)</f>
        <v/>
      </c>
      <c r="G111" s="277">
        <f>IF('内訳(控)・入力用(外注用)'!$G$111="","",'内訳(控)・入力用(外注用)'!$G$111)</f>
        <v>0</v>
      </c>
      <c r="H111" s="282" t="str">
        <f>IF('内訳(控)・入力用(外注用)'!$H$111="","",'内訳(控)・入力用(外注用)'!$H$111)</f>
        <v/>
      </c>
      <c r="I111" s="298">
        <f>IF('内訳(控)・入力用(外注用)'!$I$111="","",'内訳(控)・入力用(外注用)'!$I$111)</f>
        <v>0</v>
      </c>
      <c r="J111" s="288" t="str">
        <f>IF('内訳(控)・入力用(外注用)'!$J$111="","",'内訳(控)・入力用(外注用)'!$J$111)</f>
        <v/>
      </c>
      <c r="K111" s="302">
        <f>IF('内訳(控)・入力用(外注用)'!$K$111="","",'内訳(控)・入力用(外注用)'!$K$111)</f>
        <v>0</v>
      </c>
      <c r="L111" s="292">
        <f>IF('内訳(控)・入力用(外注用)'!$L$111="","",'内訳(控)・入力用(外注用)'!$L$111)</f>
        <v>0</v>
      </c>
      <c r="M111" s="306">
        <f>IF('内訳(控)・入力用(外注用)'!$M$111="","",'内訳(控)・入力用(外注用)'!$M$111)</f>
        <v>0</v>
      </c>
    </row>
    <row r="112" spans="1:13" s="58" customFormat="1" ht="18.75" customHeight="1">
      <c r="A112" s="215" t="str">
        <f>IF('内訳(控)・入力用(外注用)'!$A$112="","",'内訳(控)・入力用(外注用)'!$A$112)</f>
        <v/>
      </c>
      <c r="B112" s="984" t="str">
        <f>IF('内訳(控)・入力用(外注用)'!$B$112:$D$112="","",'内訳(控)・入力用(外注用)'!$B$112:$D$112)</f>
        <v/>
      </c>
      <c r="C112" s="985"/>
      <c r="D112" s="986"/>
      <c r="E112" s="282" t="str">
        <f>IF('内訳(控)・入力用(外注用)'!$E$112="","",'内訳(控)・入力用(外注用)'!$E$112)</f>
        <v/>
      </c>
      <c r="F112" s="282" t="str">
        <f>IF('内訳(控)・入力用(外注用)'!$F$112="","",'内訳(控)・入力用(外注用)'!$F$112)</f>
        <v/>
      </c>
      <c r="G112" s="277">
        <f>IF('内訳(控)・入力用(外注用)'!$G$112="","",'内訳(控)・入力用(外注用)'!$G$112)</f>
        <v>0</v>
      </c>
      <c r="H112" s="282" t="str">
        <f>IF('内訳(控)・入力用(外注用)'!$H$112="","",'内訳(控)・入力用(外注用)'!$H$112)</f>
        <v/>
      </c>
      <c r="I112" s="298">
        <f>IF('内訳(控)・入力用(外注用)'!$I$112="","",'内訳(控)・入力用(外注用)'!$I$112)</f>
        <v>0</v>
      </c>
      <c r="J112" s="288" t="str">
        <f>IF('内訳(控)・入力用(外注用)'!$J$112="","",'内訳(控)・入力用(外注用)'!$J$112)</f>
        <v/>
      </c>
      <c r="K112" s="302">
        <f>IF('内訳(控)・入力用(外注用)'!$K$112="","",'内訳(控)・入力用(外注用)'!$K$112)</f>
        <v>0</v>
      </c>
      <c r="L112" s="292">
        <f>IF('内訳(控)・入力用(外注用)'!$L$112="","",'内訳(控)・入力用(外注用)'!$L$112)</f>
        <v>0</v>
      </c>
      <c r="M112" s="306">
        <f>IF('内訳(控)・入力用(外注用)'!$M$112="","",'内訳(控)・入力用(外注用)'!$M$112)</f>
        <v>0</v>
      </c>
    </row>
    <row r="113" spans="1:13" s="58" customFormat="1" ht="18.75" customHeight="1">
      <c r="A113" s="215" t="str">
        <f>IF('内訳(控)・入力用(外注用)'!$A$113="","",'内訳(控)・入力用(外注用)'!$A$113)</f>
        <v/>
      </c>
      <c r="B113" s="984" t="str">
        <f>IF('内訳(控)・入力用(外注用)'!$B$113:$D$113="","",'内訳(控)・入力用(外注用)'!$B$113:$D$113)</f>
        <v/>
      </c>
      <c r="C113" s="985"/>
      <c r="D113" s="986"/>
      <c r="E113" s="282" t="str">
        <f>IF('内訳(控)・入力用(外注用)'!$E$113="","",'内訳(控)・入力用(外注用)'!$E$113)</f>
        <v/>
      </c>
      <c r="F113" s="282" t="str">
        <f>IF('内訳(控)・入力用(外注用)'!$F$113="","",'内訳(控)・入力用(外注用)'!$F$113)</f>
        <v/>
      </c>
      <c r="G113" s="277">
        <f>IF('内訳(控)・入力用(外注用)'!$G$113="","",'内訳(控)・入力用(外注用)'!$G$113)</f>
        <v>0</v>
      </c>
      <c r="H113" s="282" t="str">
        <f>IF('内訳(控)・入力用(外注用)'!$H$113="","",'内訳(控)・入力用(外注用)'!$H$113)</f>
        <v/>
      </c>
      <c r="I113" s="298">
        <f>IF('内訳(控)・入力用(外注用)'!$I$113="","",'内訳(控)・入力用(外注用)'!$I$113)</f>
        <v>0</v>
      </c>
      <c r="J113" s="288" t="str">
        <f>IF('内訳(控)・入力用(外注用)'!$J$113="","",'内訳(控)・入力用(外注用)'!$J$113)</f>
        <v/>
      </c>
      <c r="K113" s="302">
        <f>IF('内訳(控)・入力用(外注用)'!$K$113="","",'内訳(控)・入力用(外注用)'!$K$113)</f>
        <v>0</v>
      </c>
      <c r="L113" s="292">
        <f>IF('内訳(控)・入力用(外注用)'!$L$113="","",'内訳(控)・入力用(外注用)'!$L$113)</f>
        <v>0</v>
      </c>
      <c r="M113" s="306">
        <f>IF('内訳(控)・入力用(外注用)'!$M$113="","",'内訳(控)・入力用(外注用)'!$M$113)</f>
        <v>0</v>
      </c>
    </row>
    <row r="114" spans="1:13" s="58" customFormat="1" ht="18.75" customHeight="1">
      <c r="A114" s="215" t="str">
        <f>IF('内訳(控)・入力用(外注用)'!$A$114="","",'内訳(控)・入力用(外注用)'!$A$114)</f>
        <v/>
      </c>
      <c r="B114" s="984" t="str">
        <f>IF('内訳(控)・入力用(外注用)'!$B$114:$D$114="","",'内訳(控)・入力用(外注用)'!$B$114:$D$114)</f>
        <v/>
      </c>
      <c r="C114" s="985"/>
      <c r="D114" s="986"/>
      <c r="E114" s="282" t="str">
        <f>IF('内訳(控)・入力用(外注用)'!$E$114="","",'内訳(控)・入力用(外注用)'!$E$114)</f>
        <v/>
      </c>
      <c r="F114" s="282" t="str">
        <f>IF('内訳(控)・入力用(外注用)'!$F$114="","",'内訳(控)・入力用(外注用)'!$F$114)</f>
        <v/>
      </c>
      <c r="G114" s="277">
        <f>IF('内訳(控)・入力用(外注用)'!$G$114="","",'内訳(控)・入力用(外注用)'!$G$114)</f>
        <v>0</v>
      </c>
      <c r="H114" s="282" t="str">
        <f>IF('内訳(控)・入力用(外注用)'!$H$114="","",'内訳(控)・入力用(外注用)'!$H$114)</f>
        <v/>
      </c>
      <c r="I114" s="298">
        <f>IF('内訳(控)・入力用(外注用)'!$I$114="","",'内訳(控)・入力用(外注用)'!$I$114)</f>
        <v>0</v>
      </c>
      <c r="J114" s="288" t="str">
        <f>IF('内訳(控)・入力用(外注用)'!$J$114="","",'内訳(控)・入力用(外注用)'!$J$114)</f>
        <v/>
      </c>
      <c r="K114" s="302">
        <f>IF('内訳(控)・入力用(外注用)'!$K$114="","",'内訳(控)・入力用(外注用)'!$K$114)</f>
        <v>0</v>
      </c>
      <c r="L114" s="292">
        <f>IF('内訳(控)・入力用(外注用)'!$L$114="","",'内訳(控)・入力用(外注用)'!$L$114)</f>
        <v>0</v>
      </c>
      <c r="M114" s="306">
        <f>IF('内訳(控)・入力用(外注用)'!$M$114="","",'内訳(控)・入力用(外注用)'!$M$114)</f>
        <v>0</v>
      </c>
    </row>
    <row r="115" spans="1:13" s="58" customFormat="1" ht="18.75" customHeight="1">
      <c r="A115" s="215" t="str">
        <f>IF('内訳(控)・入力用(外注用)'!$A$115="","",'内訳(控)・入力用(外注用)'!$A$115)</f>
        <v/>
      </c>
      <c r="B115" s="984" t="str">
        <f>IF('内訳(控)・入力用(外注用)'!$B$115:$D$115="","",'内訳(控)・入力用(外注用)'!$B$115:$D$115)</f>
        <v/>
      </c>
      <c r="C115" s="985"/>
      <c r="D115" s="986"/>
      <c r="E115" s="282" t="str">
        <f>IF('内訳(控)・入力用(外注用)'!$E$115="","",'内訳(控)・入力用(外注用)'!$E$115)</f>
        <v/>
      </c>
      <c r="F115" s="282" t="str">
        <f>IF('内訳(控)・入力用(外注用)'!$F$115="","",'内訳(控)・入力用(外注用)'!$F$115)</f>
        <v/>
      </c>
      <c r="G115" s="277">
        <f>IF('内訳(控)・入力用(外注用)'!$G$115="","",'内訳(控)・入力用(外注用)'!$G$115)</f>
        <v>0</v>
      </c>
      <c r="H115" s="282" t="str">
        <f>IF('内訳(控)・入力用(外注用)'!$H$115="","",'内訳(控)・入力用(外注用)'!$H$115)</f>
        <v/>
      </c>
      <c r="I115" s="298">
        <f>IF('内訳(控)・入力用(外注用)'!$I$115="","",'内訳(控)・入力用(外注用)'!$I$115)</f>
        <v>0</v>
      </c>
      <c r="J115" s="288" t="str">
        <f>IF('内訳(控)・入力用(外注用)'!$J$115="","",'内訳(控)・入力用(外注用)'!$J$115)</f>
        <v/>
      </c>
      <c r="K115" s="302">
        <f>IF('内訳(控)・入力用(外注用)'!$K$115="","",'内訳(控)・入力用(外注用)'!$K$115)</f>
        <v>0</v>
      </c>
      <c r="L115" s="292">
        <f>IF('内訳(控)・入力用(外注用)'!$L$115="","",'内訳(控)・入力用(外注用)'!$L$115)</f>
        <v>0</v>
      </c>
      <c r="M115" s="306">
        <f>IF('内訳(控)・入力用(外注用)'!$M$115="","",'内訳(控)・入力用(外注用)'!$M$115)</f>
        <v>0</v>
      </c>
    </row>
    <row r="116" spans="1:13" s="58" customFormat="1" ht="18.75" customHeight="1">
      <c r="A116" s="215" t="str">
        <f>IF('内訳(控)・入力用(外注用)'!$A$116="","",'内訳(控)・入力用(外注用)'!$A$116)</f>
        <v/>
      </c>
      <c r="B116" s="984" t="str">
        <f>IF('内訳(控)・入力用(外注用)'!$B$116:$D$116="","",'内訳(控)・入力用(外注用)'!$B$116:$D$116)</f>
        <v/>
      </c>
      <c r="C116" s="985"/>
      <c r="D116" s="986"/>
      <c r="E116" s="282" t="str">
        <f>IF('内訳(控)・入力用(外注用)'!$E$116="","",'内訳(控)・入力用(外注用)'!$E$116)</f>
        <v/>
      </c>
      <c r="F116" s="282" t="str">
        <f>IF('内訳(控)・入力用(外注用)'!$F$116="","",'内訳(控)・入力用(外注用)'!$F$116)</f>
        <v/>
      </c>
      <c r="G116" s="277">
        <f>IF('内訳(控)・入力用(外注用)'!$G$116="","",'内訳(控)・入力用(外注用)'!$G$116)</f>
        <v>0</v>
      </c>
      <c r="H116" s="282" t="str">
        <f>IF('内訳(控)・入力用(外注用)'!$H$116="","",'内訳(控)・入力用(外注用)'!$H$116)</f>
        <v/>
      </c>
      <c r="I116" s="298">
        <f>IF('内訳(控)・入力用(外注用)'!$I$116="","",'内訳(控)・入力用(外注用)'!$I$116)</f>
        <v>0</v>
      </c>
      <c r="J116" s="288" t="str">
        <f>IF('内訳(控)・入力用(外注用)'!$J$116="","",'内訳(控)・入力用(外注用)'!$J$116)</f>
        <v/>
      </c>
      <c r="K116" s="302">
        <f>IF('内訳(控)・入力用(外注用)'!$K$116="","",'内訳(控)・入力用(外注用)'!$K$116)</f>
        <v>0</v>
      </c>
      <c r="L116" s="292">
        <f>IF('内訳(控)・入力用(外注用)'!$L$116="","",'内訳(控)・入力用(外注用)'!$L$116)</f>
        <v>0</v>
      </c>
      <c r="M116" s="306">
        <f>IF('内訳(控)・入力用(外注用)'!$M$116="","",'内訳(控)・入力用(外注用)'!$M$116)</f>
        <v>0</v>
      </c>
    </row>
    <row r="117" spans="1:13" s="58" customFormat="1" ht="18.75" customHeight="1" thickBot="1">
      <c r="A117" s="216" t="str">
        <f>IF('内訳(控)・入力用(外注用)'!$A$117="","",'内訳(控)・入力用(外注用)'!$A$117)</f>
        <v/>
      </c>
      <c r="B117" s="993" t="str">
        <f>IF('内訳(控)・入力用(外注用)'!$B$117:$D$117="","",'内訳(控)・入力用(外注用)'!$B$117:$D$117)</f>
        <v/>
      </c>
      <c r="C117" s="994"/>
      <c r="D117" s="995"/>
      <c r="E117" s="283" t="str">
        <f>IF('内訳(控)・入力用(外注用)'!$E$117="","",'内訳(控)・入力用(外注用)'!$E$117)</f>
        <v/>
      </c>
      <c r="F117" s="283" t="str">
        <f>IF('内訳(控)・入力用(外注用)'!$F$117="","",'内訳(控)・入力用(外注用)'!$F$117)</f>
        <v/>
      </c>
      <c r="G117" s="278">
        <f>IF('内訳(控)・入力用(外注用)'!$G$117="","",'内訳(控)・入力用(外注用)'!$G$117)</f>
        <v>0</v>
      </c>
      <c r="H117" s="283" t="str">
        <f>IF('内訳(控)・入力用(外注用)'!$H$117="","",'内訳(控)・入力用(外注用)'!$H$117)</f>
        <v/>
      </c>
      <c r="I117" s="299">
        <f>IF('内訳(控)・入力用(外注用)'!$I$117="","",'内訳(控)・入力用(外注用)'!$I$117)</f>
        <v>0</v>
      </c>
      <c r="J117" s="289" t="str">
        <f>IF('内訳(控)・入力用(外注用)'!$J$117="","",'内訳(控)・入力用(外注用)'!$J$117)</f>
        <v/>
      </c>
      <c r="K117" s="303">
        <f>IF('内訳(控)・入力用(外注用)'!$K$117="","",'内訳(控)・入力用(外注用)'!$K$117)</f>
        <v>0</v>
      </c>
      <c r="L117" s="293">
        <f>IF('内訳(控)・入力用(外注用)'!$L$117="","",'内訳(控)・入力用(外注用)'!$L$117)</f>
        <v>0</v>
      </c>
      <c r="M117" s="307">
        <f>IF('内訳(控)・入力用(外注用)'!$M$117="","",'内訳(控)・入力用(外注用)'!$M$117)</f>
        <v>0</v>
      </c>
    </row>
    <row r="118" spans="1:13" s="56" customFormat="1" ht="18.75" customHeight="1" thickTop="1" thickBot="1">
      <c r="A118" s="210"/>
      <c r="B118" s="976" t="s">
        <v>61</v>
      </c>
      <c r="C118" s="977"/>
      <c r="D118" s="978"/>
      <c r="E118" s="201"/>
      <c r="F118" s="176"/>
      <c r="G118" s="279">
        <f>IF('内訳(控)・入力用(外注用)'!$G$118="","",'内訳(控)・入力用(外注用)'!$G$118)</f>
        <v>0</v>
      </c>
      <c r="H118" s="59"/>
      <c r="I118" s="280">
        <f>IF('内訳(控)・入力用(外注用)'!$I$118="","",'内訳(控)・入力用(外注用)'!$I$118)</f>
        <v>0</v>
      </c>
      <c r="J118" s="174"/>
      <c r="K118" s="257">
        <f>IF('内訳(控)・入力用(外注用)'!$K$118="","",'内訳(控)・入力用(外注用)'!$K$118)</f>
        <v>0</v>
      </c>
      <c r="L118" s="177"/>
      <c r="M118" s="281">
        <f>IF('内訳(控)・入力用(外注用)'!$M$118="","",'内訳(控)・入力用(外注用)'!$M$118)</f>
        <v>0</v>
      </c>
    </row>
    <row r="119" spans="1:13" s="57" customFormat="1" ht="18" customHeight="1" thickTop="1">
      <c r="A119" s="182" t="s">
        <v>63</v>
      </c>
      <c r="B119" s="179"/>
      <c r="C119" s="179"/>
      <c r="D119" s="179"/>
      <c r="E119" s="180"/>
      <c r="F119" s="180"/>
      <c r="G119" s="63"/>
      <c r="H119" s="180"/>
      <c r="I119" s="63"/>
      <c r="J119" s="181"/>
      <c r="K119" s="64"/>
      <c r="L119" s="180"/>
      <c r="M119" s="63"/>
    </row>
    <row r="120" spans="1:13" s="57" customFormat="1" ht="18" customHeight="1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</row>
  </sheetData>
  <sheetProtection algorithmName="SHA-512" hashValue="qv4hLFnINAAXtrvfTbCMyBBAhuLlohOhMsqfDzyHshw5AQzeHt8Qkru5yqy80oas5KIhE6IKpq/fEhAmbzVSYg==" saltValue="k0xY9M4fGLGzr+GTJjOTAQ==" spinCount="100000" sheet="1" objects="1" scenarios="1"/>
  <mergeCells count="130">
    <mergeCell ref="B116:D116"/>
    <mergeCell ref="B117:D117"/>
    <mergeCell ref="B118:D118"/>
    <mergeCell ref="B110:D110"/>
    <mergeCell ref="B111:D111"/>
    <mergeCell ref="B112:D112"/>
    <mergeCell ref="B113:D113"/>
    <mergeCell ref="B114:D114"/>
    <mergeCell ref="B115:D115"/>
    <mergeCell ref="B104:D104"/>
    <mergeCell ref="B105:D105"/>
    <mergeCell ref="B106:D106"/>
    <mergeCell ref="B107:D107"/>
    <mergeCell ref="B108:D108"/>
    <mergeCell ref="B109:D109"/>
    <mergeCell ref="B98:D98"/>
    <mergeCell ref="B99:D99"/>
    <mergeCell ref="B100:D100"/>
    <mergeCell ref="B101:D101"/>
    <mergeCell ref="B102:D102"/>
    <mergeCell ref="B103:D103"/>
    <mergeCell ref="B92:D92"/>
    <mergeCell ref="B93:D93"/>
    <mergeCell ref="B94:D94"/>
    <mergeCell ref="B95:D95"/>
    <mergeCell ref="B96:D96"/>
    <mergeCell ref="B97:D97"/>
    <mergeCell ref="A90:A91"/>
    <mergeCell ref="B90:D91"/>
    <mergeCell ref="E90:G90"/>
    <mergeCell ref="H90:I90"/>
    <mergeCell ref="J90:K90"/>
    <mergeCell ref="L90:M90"/>
    <mergeCell ref="A86:B86"/>
    <mergeCell ref="J86:M86"/>
    <mergeCell ref="A87:B87"/>
    <mergeCell ref="D87:G87"/>
    <mergeCell ref="J87:M87"/>
    <mergeCell ref="A88:B88"/>
    <mergeCell ref="D88:G88"/>
    <mergeCell ref="J88:M88"/>
    <mergeCell ref="B76:D76"/>
    <mergeCell ref="B77:D77"/>
    <mergeCell ref="B78:D78"/>
    <mergeCell ref="A81:M81"/>
    <mergeCell ref="L84:M84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A50:A51"/>
    <mergeCell ref="B50:D51"/>
    <mergeCell ref="E50:G50"/>
    <mergeCell ref="H50:I50"/>
    <mergeCell ref="J50:K50"/>
    <mergeCell ref="L50:M50"/>
    <mergeCell ref="A46:B46"/>
    <mergeCell ref="J46:M46"/>
    <mergeCell ref="A47:B47"/>
    <mergeCell ref="D47:G47"/>
    <mergeCell ref="J47:M47"/>
    <mergeCell ref="A48:B48"/>
    <mergeCell ref="D48:G48"/>
    <mergeCell ref="J48:M48"/>
    <mergeCell ref="B36:D36"/>
    <mergeCell ref="B37:D37"/>
    <mergeCell ref="B38:D38"/>
    <mergeCell ref="B39:D39"/>
    <mergeCell ref="A41:M41"/>
    <mergeCell ref="L44:M44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A8:B8"/>
    <mergeCell ref="D8:G8"/>
    <mergeCell ref="J8:M8"/>
    <mergeCell ref="A10:A11"/>
    <mergeCell ref="B10:D11"/>
    <mergeCell ref="E10:G10"/>
    <mergeCell ref="H10:I10"/>
    <mergeCell ref="J10:K10"/>
    <mergeCell ref="L10:M10"/>
    <mergeCell ref="A1:M1"/>
    <mergeCell ref="L4:M4"/>
    <mergeCell ref="A6:B6"/>
    <mergeCell ref="J6:M6"/>
    <mergeCell ref="A7:B7"/>
    <mergeCell ref="D7:G7"/>
    <mergeCell ref="J7:M7"/>
    <mergeCell ref="B12:D12"/>
    <mergeCell ref="B13:D13"/>
  </mergeCells>
  <phoneticPr fontId="2"/>
  <conditionalFormatting sqref="F12:F37">
    <cfRule type="expression" dxfId="2" priority="4">
      <formula>MOD($F12,1)=0</formula>
    </cfRule>
  </conditionalFormatting>
  <conditionalFormatting sqref="F52:F77">
    <cfRule type="expression" dxfId="1" priority="2">
      <formula>MOD($F52,1)=0</formula>
    </cfRule>
  </conditionalFormatting>
  <conditionalFormatting sqref="F92:F117">
    <cfRule type="expression" dxfId="0" priority="1">
      <formula>MOD($F92,1)=0</formula>
    </cfRule>
  </conditionalFormatting>
  <pageMargins left="0.70866141732283472" right="0.19685039370078741" top="0.74803149606299213" bottom="7.874015748031496E-2" header="0" footer="0"/>
  <pageSetup paperSize="9" orientation="portrait" r:id="rId1"/>
  <rowBreaks count="2" manualBreakCount="2">
    <brk id="40" max="12" man="1"/>
    <brk id="80" max="12" man="1"/>
  </rowBreaks>
  <colBreaks count="1" manualBreakCount="1">
    <brk id="1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請求書</vt:lpstr>
      <vt:lpstr>記入例(1)</vt:lpstr>
      <vt:lpstr>記入例(2)</vt:lpstr>
      <vt:lpstr>記入例(3)</vt:lpstr>
      <vt:lpstr>内訳(控)・入力用(材料用)</vt:lpstr>
      <vt:lpstr>内訳・提出用(材料用)</vt:lpstr>
      <vt:lpstr>内訳(控)・入力用(外注用)</vt:lpstr>
      <vt:lpstr>内訳・提出用(外注用)</vt:lpstr>
      <vt:lpstr>'記入例(1)'!Print_Area</vt:lpstr>
      <vt:lpstr>'記入例(2)'!Print_Area</vt:lpstr>
      <vt:lpstr>'記入例(3)'!Print_Area</vt:lpstr>
      <vt:lpstr>請求書!Print_Area</vt:lpstr>
      <vt:lpstr>'内訳(控)・入力用(外注用)'!Print_Area</vt:lpstr>
      <vt:lpstr>'内訳(控)・入力用(材料用)'!Print_Area</vt:lpstr>
      <vt:lpstr>'内訳・提出用(外注用)'!Print_Area</vt:lpstr>
      <vt:lpstr>'内訳・提出用(材料用)'!Print_Area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中家　哲啓</dc:creator>
  <cp:lastModifiedBy>鷺谷 透</cp:lastModifiedBy>
  <cp:lastPrinted>2023-10-06T04:38:59Z</cp:lastPrinted>
  <dcterms:created xsi:type="dcterms:W3CDTF">2023-06-15T05:35:54Z</dcterms:created>
  <dcterms:modified xsi:type="dcterms:W3CDTF">2023-12-05T07:35:14Z</dcterms:modified>
</cp:coreProperties>
</file>